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codeName="ThisWorkbook" defaultThemeVersion="124226"/>
  <mc:AlternateContent xmlns:mc="http://schemas.openxmlformats.org/markup-compatibility/2006">
    <mc:Choice Requires="x15">
      <x15ac:absPath xmlns:x15ac="http://schemas.microsoft.com/office/spreadsheetml/2010/11/ac" url="W:\Engelstad\Produkter\Produkter INN\Tendere Vinmonopolet\Tenderplan 2021\"/>
    </mc:Choice>
  </mc:AlternateContent>
  <xr:revisionPtr revIDLastSave="0" documentId="13_ncr:1_{DC71C39E-1200-45A3-8A2E-CDB10DCEB9FA}" xr6:coauthVersionLast="44" xr6:coauthVersionMax="44" xr10:uidLastSave="{00000000-0000-0000-0000-000000000000}"/>
  <bookViews>
    <workbookView xWindow="-120" yWindow="-120" windowWidth="23280" windowHeight="12600" tabRatio="844" xr2:uid="{00000000-000D-0000-FFFF-FFFF00000000}"/>
  </bookViews>
  <sheets>
    <sheet name="Tenders" sheetId="9" r:id="rId1"/>
    <sheet name="Oppsummering_GML" sheetId="4" state="hidden" r:id="rId2"/>
  </sheets>
  <externalReferences>
    <externalReference r:id="rId3"/>
  </externalReferences>
  <definedNames>
    <definedName name="_xlnm._FilterDatabase" localSheetId="1" hidden="1">Oppsummering_GML!$A$1:$S$101</definedName>
    <definedName name="_xlnm._FilterDatabase" localSheetId="0" hidden="1">Tenders!$A$2:$R$96</definedName>
    <definedName name="Forpakningstype">#REF!</definedName>
    <definedName name="Hovedvaretype">#REF!</definedName>
    <definedName name="Innkjøper">#REF!</definedName>
    <definedName name="Intensjon">#REF!</definedName>
    <definedName name="Juli">[1]Lister!$A$2:$A$7</definedName>
    <definedName name="Kvalitetskriterier">#REF!</definedName>
    <definedName name="Lanseringsmåned">#REF!</definedName>
    <definedName name="Primærmålgruppe">#REF!</definedName>
    <definedName name="Produktsjef">#REF!</definedName>
    <definedName name="Produktutvalg">#REF!</definedName>
    <definedName name="Tilbudsform">#REF!</definedName>
    <definedName name="Varetype">#REF!</definedName>
    <definedName name="Z_13AD3689_C7CE_42DA_AC43_DAAD8DBBF127_.wvu.FilterData" localSheetId="0" hidden="1">Tenders!$A$2:$R$2</definedName>
    <definedName name="Z_4AC4F692_B211_4F54_9910_0886EC97145E_.wvu.FilterData" localSheetId="0" hidden="1">Tenders!$A$2:$R$2</definedName>
    <definedName name="Z_63A69F87_A94C_4057_905C_1DDE0A830257_.wvu.FilterData" localSheetId="0" hidden="1">Tenders!$A$2:$R$2</definedName>
    <definedName name="Z_7757D69B_A911_4A74_9853_896F962BEEB5_.wvu.FilterData" localSheetId="0" hidden="1">Tenders!#REF!</definedName>
    <definedName name="Z_79647DEF_AE71_45D7_BF86_49DA31E96942_.wvu.FilterData" localSheetId="0" hidden="1">Tenders!$A$2:$R$2</definedName>
    <definedName name="Z_9F4C1CD9_95BF_4367_B8CF_3EF6399683E3_.wvu.FilterData" localSheetId="0" hidden="1">Tenders!$A$2:$R$2</definedName>
    <definedName name="Z_A08FB9BC_D8DB_4051_9CCB_FB307DC0DE98_.wvu.FilterData" localSheetId="0" hidden="1">Tenders!$A$2:$R$2</definedName>
    <definedName name="Z_A7161934_91A1_42FD_8D0F_6047BA860895_.wvu.Cols" localSheetId="0" hidden="1">Tenders!$P:$R</definedName>
    <definedName name="Z_A7161934_91A1_42FD_8D0F_6047BA860895_.wvu.FilterData" localSheetId="0" hidden="1">Tenders!$A$2:$R$2</definedName>
    <definedName name="Z_AE96369C_C31E_4350_868D_FAC7D6A6C4AF_.wvu.FilterData" localSheetId="0" hidden="1">Tenders!$A$2:$R$2</definedName>
    <definedName name="Z_BA7885E1_FD01_45D5_A058_22E86DC9D7C4_.wvu.Cols" localSheetId="0" hidden="1">Tenders!$P:$R</definedName>
    <definedName name="Z_BA7885E1_FD01_45D5_A058_22E86DC9D7C4_.wvu.FilterData" localSheetId="0" hidden="1">Tenders!$A$2:$R$2</definedName>
    <definedName name="Z_BE177464_620F_4F81_AC43_784E4F7FC80B_.wvu.FilterData" localSheetId="0" hidden="1">Tenders!$A$2:$R$2</definedName>
    <definedName name="Z_C3F46449_C47B_4E66_BAAF_432284643750_.wvu.FilterData" localSheetId="0" hidden="1">Tenders!$A$2:$R$2</definedName>
  </definedNames>
  <calcPr calcId="191028"/>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4" l="1"/>
  <c r="C30" i="4"/>
  <c r="D30" i="4"/>
  <c r="B48" i="4"/>
  <c r="C48" i="4"/>
  <c r="D48" i="4"/>
  <c r="B41" i="4"/>
  <c r="C41" i="4"/>
  <c r="D41" i="4"/>
  <c r="B35" i="4"/>
  <c r="C35" i="4"/>
  <c r="D35" i="4"/>
  <c r="B42" i="4"/>
  <c r="C42" i="4"/>
  <c r="D42" i="4"/>
  <c r="D43" i="4"/>
  <c r="C43" i="4"/>
  <c r="B43" i="4"/>
  <c r="E30" i="4" l="1"/>
  <c r="E48" i="4"/>
  <c r="E41" i="4"/>
  <c r="E35" i="4"/>
  <c r="E42" i="4"/>
  <c r="R17" i="4" l="1"/>
  <c r="R16" i="4"/>
  <c r="R15" i="4"/>
  <c r="R8" i="4"/>
  <c r="R20" i="4"/>
  <c r="R18" i="4"/>
  <c r="R12" i="4"/>
  <c r="R11" i="4"/>
  <c r="R21" i="4"/>
  <c r="R5" i="4"/>
  <c r="R3" i="4"/>
  <c r="R7" i="4"/>
  <c r="R22" i="4"/>
  <c r="R23" i="4"/>
  <c r="R24" i="4"/>
  <c r="R2" i="4"/>
  <c r="R4" i="4"/>
  <c r="R13" i="4"/>
  <c r="R6" i="4"/>
  <c r="R9" i="4"/>
  <c r="R10" i="4"/>
  <c r="R14" i="4"/>
  <c r="R19" i="4"/>
  <c r="R25" i="4"/>
  <c r="R26" i="4"/>
  <c r="E45" i="4"/>
  <c r="B26" i="4"/>
  <c r="C26" i="4"/>
  <c r="D26" i="4"/>
  <c r="A29" i="4"/>
  <c r="D29" i="4" s="1"/>
  <c r="A44" i="4"/>
  <c r="D44" i="4" s="1"/>
  <c r="A47" i="4"/>
  <c r="B47" i="4" s="1"/>
  <c r="A34" i="4"/>
  <c r="B34" i="4" s="1"/>
  <c r="A49" i="4"/>
  <c r="B49" i="4" s="1"/>
  <c r="A36" i="4"/>
  <c r="D36" i="4" s="1"/>
  <c r="A38" i="4"/>
  <c r="D38" i="4" s="1"/>
  <c r="A46" i="4"/>
  <c r="B46" i="4" s="1"/>
  <c r="A27" i="4"/>
  <c r="A28" i="4"/>
  <c r="C28" i="4" s="1"/>
  <c r="A37" i="4"/>
  <c r="D37" i="4" s="1"/>
  <c r="A33" i="4"/>
  <c r="D33" i="4" s="1"/>
  <c r="A32" i="4"/>
  <c r="B32" i="4" s="1"/>
  <c r="A39" i="4"/>
  <c r="C39" i="4" s="1"/>
  <c r="B36" i="4"/>
  <c r="D47" i="4"/>
  <c r="C47" i="4"/>
  <c r="C17" i="4"/>
  <c r="C18" i="4" s="1"/>
  <c r="C19" i="4" s="1"/>
  <c r="C20" i="4" s="1"/>
  <c r="C21" i="4" s="1"/>
  <c r="C22" i="4" s="1"/>
  <c r="D46" i="4"/>
  <c r="N2" i="4"/>
  <c r="N3" i="4"/>
  <c r="N4" i="4"/>
  <c r="N5" i="4"/>
  <c r="N6" i="4"/>
  <c r="N7" i="4"/>
  <c r="N8" i="4"/>
  <c r="N9" i="4"/>
  <c r="N10" i="4"/>
  <c r="N11" i="4"/>
  <c r="N12" i="4"/>
  <c r="N13" i="4"/>
  <c r="N14" i="4"/>
  <c r="N15" i="4"/>
  <c r="N16" i="4"/>
  <c r="N17" i="4"/>
  <c r="N18" i="4"/>
  <c r="N19" i="4"/>
  <c r="N20" i="4"/>
  <c r="I2" i="4"/>
  <c r="J2" i="4" s="1"/>
  <c r="A31" i="4"/>
  <c r="D31" i="4" s="1"/>
  <c r="A4" i="4"/>
  <c r="C4" i="4" s="1"/>
  <c r="A5" i="4"/>
  <c r="D5" i="4" s="1"/>
  <c r="A6" i="4"/>
  <c r="D6" i="4" s="1"/>
  <c r="D27" i="4"/>
  <c r="B27" i="4"/>
  <c r="C27" i="4"/>
  <c r="D17" i="4"/>
  <c r="D18" i="4" s="1"/>
  <c r="D19" i="4" s="1"/>
  <c r="D20" i="4" s="1"/>
  <c r="D21" i="4" s="1"/>
  <c r="D22" i="4" s="1"/>
  <c r="B17" i="4"/>
  <c r="B18" i="4" s="1"/>
  <c r="B11" i="4"/>
  <c r="B12" i="4"/>
  <c r="A40" i="4"/>
  <c r="D40" i="4" s="1"/>
  <c r="A12" i="4"/>
  <c r="A11" i="4"/>
  <c r="A3" i="4"/>
  <c r="D3" i="4" s="1"/>
  <c r="I5" i="4"/>
  <c r="J5" i="4" s="1"/>
  <c r="I3" i="4"/>
  <c r="J3" i="4" s="1"/>
  <c r="I4" i="4"/>
  <c r="J4" i="4" s="1"/>
  <c r="C12" i="4"/>
  <c r="C11" i="4"/>
  <c r="D12" i="4"/>
  <c r="D11" i="4"/>
  <c r="B31" i="4"/>
  <c r="B38" i="4"/>
  <c r="D28" i="4"/>
  <c r="B28" i="4"/>
  <c r="D49" i="4"/>
  <c r="D34" i="4"/>
  <c r="C49" i="4"/>
  <c r="C6" i="4"/>
  <c r="D4" i="4"/>
  <c r="C38" i="4"/>
  <c r="B4" i="4"/>
  <c r="B33" i="4"/>
  <c r="C34" i="4" l="1"/>
  <c r="E34" i="4" s="1"/>
  <c r="B39" i="4"/>
  <c r="C33" i="4"/>
  <c r="B5" i="4"/>
  <c r="C46" i="4"/>
  <c r="E46" i="4" s="1"/>
  <c r="B3" i="4"/>
  <c r="C3" i="4"/>
  <c r="C5" i="4"/>
  <c r="D39" i="4"/>
  <c r="E39" i="4" s="1"/>
  <c r="C37" i="4"/>
  <c r="B37" i="4"/>
  <c r="D32" i="4"/>
  <c r="C31" i="4"/>
  <c r="E31" i="4" s="1"/>
  <c r="C40" i="4"/>
  <c r="C32" i="4"/>
  <c r="B40" i="4"/>
  <c r="B6" i="4"/>
  <c r="E6" i="4" s="1"/>
  <c r="B44" i="4"/>
  <c r="D13" i="4"/>
  <c r="B13" i="4"/>
  <c r="E26" i="4"/>
  <c r="E43" i="4"/>
  <c r="E11" i="4"/>
  <c r="C13" i="4"/>
  <c r="R27" i="4"/>
  <c r="S10" i="4" s="1"/>
  <c r="N21" i="4"/>
  <c r="O14" i="4" s="1"/>
  <c r="E47" i="4"/>
  <c r="E27" i="4"/>
  <c r="E49" i="4"/>
  <c r="E17" i="4"/>
  <c r="E12" i="4"/>
  <c r="J6" i="4"/>
  <c r="K5" i="4" s="1"/>
  <c r="E28" i="4"/>
  <c r="E38" i="4"/>
  <c r="C44" i="4"/>
  <c r="B29" i="4"/>
  <c r="D7" i="4"/>
  <c r="C29" i="4"/>
  <c r="C36" i="4"/>
  <c r="E36" i="4" s="1"/>
  <c r="E33" i="4"/>
  <c r="E18" i="4"/>
  <c r="B19" i="4"/>
  <c r="E4" i="4"/>
  <c r="E5" i="4" l="1"/>
  <c r="E3" i="4"/>
  <c r="C7" i="4"/>
  <c r="D50" i="4"/>
  <c r="S14" i="4"/>
  <c r="E40" i="4"/>
  <c r="E32" i="4"/>
  <c r="E37" i="4"/>
  <c r="S11" i="4"/>
  <c r="S3" i="4"/>
  <c r="S16" i="4"/>
  <c r="B7" i="4"/>
  <c r="S25" i="4"/>
  <c r="E44" i="4"/>
  <c r="S22" i="4"/>
  <c r="S18" i="4"/>
  <c r="S26" i="4"/>
  <c r="S7" i="4"/>
  <c r="S4" i="4"/>
  <c r="S24" i="4"/>
  <c r="S12" i="4"/>
  <c r="S21" i="4"/>
  <c r="S5" i="4"/>
  <c r="S6" i="4"/>
  <c r="E13" i="4"/>
  <c r="F12" i="4" s="1"/>
  <c r="S2" i="4"/>
  <c r="S23" i="4"/>
  <c r="S20" i="4"/>
  <c r="S13" i="4"/>
  <c r="S17" i="4"/>
  <c r="S8" i="4"/>
  <c r="O15" i="4"/>
  <c r="S19" i="4"/>
  <c r="S9" i="4"/>
  <c r="O6" i="4"/>
  <c r="O8" i="4"/>
  <c r="O20" i="4"/>
  <c r="O18" i="4"/>
  <c r="O16" i="4"/>
  <c r="O4" i="4"/>
  <c r="O19" i="4"/>
  <c r="O10" i="4"/>
  <c r="C50" i="4"/>
  <c r="O2" i="4"/>
  <c r="S15" i="4"/>
  <c r="O9" i="4"/>
  <c r="O3" i="4"/>
  <c r="O12" i="4"/>
  <c r="O11" i="4"/>
  <c r="O5" i="4"/>
  <c r="O17" i="4"/>
  <c r="O13" i="4"/>
  <c r="O7" i="4"/>
  <c r="E29" i="4"/>
  <c r="K3" i="4"/>
  <c r="K4" i="4"/>
  <c r="K6" i="4"/>
  <c r="K2" i="4"/>
  <c r="B50" i="4"/>
  <c r="E19" i="4"/>
  <c r="B20" i="4"/>
  <c r="E7" i="4" l="1"/>
  <c r="F6" i="4" s="1"/>
  <c r="E50" i="4"/>
  <c r="F11" i="4"/>
  <c r="F13" i="4" s="1"/>
  <c r="S27" i="4"/>
  <c r="O21" i="4"/>
  <c r="B21" i="4"/>
  <c r="E20" i="4"/>
  <c r="F4" i="4" l="1"/>
  <c r="F3" i="4"/>
  <c r="F5" i="4"/>
  <c r="F48" i="4"/>
  <c r="F30" i="4"/>
  <c r="F35" i="4"/>
  <c r="F41" i="4"/>
  <c r="F49" i="4"/>
  <c r="F42" i="4"/>
  <c r="F43" i="4"/>
  <c r="F36" i="4"/>
  <c r="F40" i="4"/>
  <c r="F34" i="4"/>
  <c r="F31" i="4"/>
  <c r="F26" i="4"/>
  <c r="F37" i="4"/>
  <c r="F44" i="4"/>
  <c r="F45" i="4"/>
  <c r="F28" i="4"/>
  <c r="F47" i="4"/>
  <c r="F32" i="4"/>
  <c r="F39" i="4"/>
  <c r="F38" i="4"/>
  <c r="F29" i="4"/>
  <c r="F27" i="4"/>
  <c r="F46" i="4"/>
  <c r="F33" i="4"/>
  <c r="E21" i="4"/>
  <c r="B22" i="4"/>
  <c r="E22" i="4" s="1"/>
  <c r="F7" i="4" l="1"/>
  <c r="F50" i="4"/>
  <c r="F22" i="4"/>
  <c r="F17" i="4"/>
  <c r="F18" i="4"/>
  <c r="F19" i="4"/>
  <c r="F21" i="4"/>
  <c r="F20" i="4"/>
</calcChain>
</file>

<file path=xl/sharedStrings.xml><?xml version="1.0" encoding="utf-8"?>
<sst xmlns="http://schemas.openxmlformats.org/spreadsheetml/2006/main" count="1515" uniqueCount="402">
  <si>
    <t>Varetype</t>
  </si>
  <si>
    <t>Primærmålgruppe</t>
  </si>
  <si>
    <t>Argentina</t>
  </si>
  <si>
    <t>Salta</t>
  </si>
  <si>
    <t>Calchaqui Valley</t>
  </si>
  <si>
    <t>2018</t>
  </si>
  <si>
    <t>75 cl</t>
  </si>
  <si>
    <t>&lt;225</t>
  </si>
  <si>
    <t>06.08.2020</t>
  </si>
  <si>
    <t>&lt;200</t>
  </si>
  <si>
    <t>Chile</t>
  </si>
  <si>
    <t>&lt;175</t>
  </si>
  <si>
    <t>&lt;300</t>
  </si>
  <si>
    <t>Uruguay</t>
  </si>
  <si>
    <t>&lt;215</t>
  </si>
  <si>
    <t>2019</t>
  </si>
  <si>
    <t>Frankrike</t>
  </si>
  <si>
    <t>Burgund</t>
  </si>
  <si>
    <t>&lt;425</t>
  </si>
  <si>
    <t>20.08.2020</t>
  </si>
  <si>
    <t>Côte Chalonnaise</t>
  </si>
  <si>
    <t>AOC/AOP Bouzeron</t>
  </si>
  <si>
    <t>&lt;350</t>
  </si>
  <si>
    <t>Côte de Beaune</t>
  </si>
  <si>
    <t>AOC/AOP Volnay</t>
  </si>
  <si>
    <t>&lt;475</t>
  </si>
  <si>
    <t>Sør-Afrika</t>
  </si>
  <si>
    <t>WO Swartland</t>
  </si>
  <si>
    <t>&lt;380</t>
  </si>
  <si>
    <t>USA</t>
  </si>
  <si>
    <t>California</t>
  </si>
  <si>
    <t>BiB</t>
  </si>
  <si>
    <t>225 cl</t>
  </si>
  <si>
    <t>&lt;450</t>
  </si>
  <si>
    <t>Østerrike</t>
  </si>
  <si>
    <t>Burgenland</t>
  </si>
  <si>
    <t>&lt;375</t>
  </si>
  <si>
    <t>Italia</t>
  </si>
  <si>
    <t>&lt;650</t>
  </si>
  <si>
    <t>DOC/DOP Dolcetto d'Alba</t>
  </si>
  <si>
    <t>DOC/DOP Langhe Nebbiolo</t>
  </si>
  <si>
    <t>&lt;260</t>
  </si>
  <si>
    <t>70 cl</t>
  </si>
  <si>
    <t>&lt;500</t>
  </si>
  <si>
    <t>&lt;400</t>
  </si>
  <si>
    <t>Norge</t>
  </si>
  <si>
    <t>33 cl</t>
  </si>
  <si>
    <t>&lt;60</t>
  </si>
  <si>
    <t>New Zealand</t>
  </si>
  <si>
    <t>Gin</t>
  </si>
  <si>
    <t>Europa</t>
  </si>
  <si>
    <t>Bordeaux</t>
  </si>
  <si>
    <t>&lt;200 for 75 cl
&lt;460 for 150 cl</t>
  </si>
  <si>
    <t>01.10.2020</t>
  </si>
  <si>
    <t>&lt;250</t>
  </si>
  <si>
    <t>Loire</t>
  </si>
  <si>
    <t>&lt;125</t>
  </si>
  <si>
    <t>17.09.2020</t>
  </si>
  <si>
    <t>Alsace</t>
  </si>
  <si>
    <t>&lt;325</t>
  </si>
  <si>
    <t>Australia</t>
  </si>
  <si>
    <t>New South Wales</t>
  </si>
  <si>
    <t>Orange</t>
  </si>
  <si>
    <t>&lt;220</t>
  </si>
  <si>
    <t>Tasmania</t>
  </si>
  <si>
    <t>&lt;280</t>
  </si>
  <si>
    <t>2020</t>
  </si>
  <si>
    <t>Pouch</t>
  </si>
  <si>
    <t>150 cl</t>
  </si>
  <si>
    <t>&lt;320</t>
  </si>
  <si>
    <t>Canada</t>
  </si>
  <si>
    <t>Ontario</t>
  </si>
  <si>
    <t>Tyskland</t>
  </si>
  <si>
    <t>Mosel</t>
  </si>
  <si>
    <t>QmP</t>
  </si>
  <si>
    <t>&lt;275</t>
  </si>
  <si>
    <t>Gutswein</t>
  </si>
  <si>
    <t>Rheinhessen</t>
  </si>
  <si>
    <t>VDP. Ortswein</t>
  </si>
  <si>
    <t>&lt;150</t>
  </si>
  <si>
    <t>Portugal</t>
  </si>
  <si>
    <t>Lisboa</t>
  </si>
  <si>
    <t>DOC/DOP Colares</t>
  </si>
  <si>
    <t>DOC/DOP Bucelas</t>
  </si>
  <si>
    <t>Whisky</t>
  </si>
  <si>
    <t>Skottland</t>
  </si>
  <si>
    <t>&lt;600</t>
  </si>
  <si>
    <t>&lt;50</t>
  </si>
  <si>
    <t>Straight Rye Whiskey</t>
  </si>
  <si>
    <t>South Island</t>
  </si>
  <si>
    <t>Oregon</t>
  </si>
  <si>
    <t>Friuli-Venezia Giulia</t>
  </si>
  <si>
    <t>DOC/DOP Friuli Isonzo</t>
  </si>
  <si>
    <t>&lt;160</t>
  </si>
  <si>
    <t>12.11.2020</t>
  </si>
  <si>
    <t>AOC/AOP Sancerre</t>
  </si>
  <si>
    <t>10.12.2020</t>
  </si>
  <si>
    <t>Champagne</t>
  </si>
  <si>
    <t>AOC/AOP Crémant de Bourgogne, AOC/AOP Crémant de Bordeaux, AOC/AOP Crémant de Alsace, AOC/AOP Crémant de Jura, AOC/AOP Crémant de Loire, AOC/AOP Crémant de Limoux, AOC/AOP Crémant de Die, AOC/AOP Cremant de Savoie</t>
  </si>
  <si>
    <t>&lt;145</t>
  </si>
  <si>
    <t>Provence</t>
  </si>
  <si>
    <t>&lt;185 for 75 cl
&lt;380 for 150 cl</t>
  </si>
  <si>
    <t>21.01.2021</t>
  </si>
  <si>
    <t>25 cl</t>
  </si>
  <si>
    <t>Beaujolais</t>
  </si>
  <si>
    <t>AOC/AOP Beaujolais-Villages</t>
  </si>
  <si>
    <t>&lt;185</t>
  </si>
  <si>
    <t>Pfalz</t>
  </si>
  <si>
    <t>&lt;180</t>
  </si>
  <si>
    <t>Südsteiermark DAC</t>
  </si>
  <si>
    <t>&lt;175 for 75 cl
&lt;105 for 37,5 cl</t>
  </si>
  <si>
    <t>England</t>
  </si>
  <si>
    <t>Spania</t>
  </si>
  <si>
    <t>Catalonia</t>
  </si>
  <si>
    <t>Penedès</t>
  </si>
  <si>
    <t>Minho</t>
  </si>
  <si>
    <t>DOC/DOP Vinho Verde</t>
  </si>
  <si>
    <t>DO/DOP Terra Alta</t>
  </si>
  <si>
    <t>Galicia</t>
  </si>
  <si>
    <t>DO/DOP Rias Baixas</t>
  </si>
  <si>
    <t>DOC/DOP Piemonte</t>
  </si>
  <si>
    <t>300 cl</t>
  </si>
  <si>
    <t>VR/IGP Minho</t>
  </si>
  <si>
    <t>&lt;140</t>
  </si>
  <si>
    <t>Mexico</t>
  </si>
  <si>
    <t>&lt;700</t>
  </si>
  <si>
    <t>Akevitt</t>
  </si>
  <si>
    <t>50 cl</t>
  </si>
  <si>
    <t>Juli</t>
  </si>
  <si>
    <t>Fruktvin</t>
  </si>
  <si>
    <t>September</t>
  </si>
  <si>
    <t>November</t>
  </si>
  <si>
    <t>Bulgaria</t>
  </si>
  <si>
    <t>Romania</t>
  </si>
  <si>
    <t>Sider</t>
  </si>
  <si>
    <t>Likør, urter og krydder</t>
  </si>
  <si>
    <t>Sake</t>
  </si>
  <si>
    <t>Sherry</t>
  </si>
  <si>
    <t>Undergjæret</t>
  </si>
  <si>
    <t>Utvalg</t>
  </si>
  <si>
    <t>Antall spesifikasjoner fordelt på utvalg</t>
  </si>
  <si>
    <t>Totalt antall</t>
  </si>
  <si>
    <t>Andel i %</t>
  </si>
  <si>
    <r>
      <t xml:space="preserve">Opprinnelsesland </t>
    </r>
    <r>
      <rPr>
        <b/>
        <u/>
        <sz val="10"/>
        <color theme="1"/>
        <rFont val="Calibri"/>
        <family val="2"/>
        <scheme val="minor"/>
      </rPr>
      <t xml:space="preserve">svakvin </t>
    </r>
  </si>
  <si>
    <t>Antall spesifikasjoner fordelt på land</t>
  </si>
  <si>
    <t>Opprinnelse</t>
  </si>
  <si>
    <t>Argentina, Chile, Bulgaria</t>
  </si>
  <si>
    <t>Totalt</t>
  </si>
  <si>
    <t>Ungarn</t>
  </si>
  <si>
    <t>Prognose antall kjøp fordelt på utvalg</t>
  </si>
  <si>
    <t>Danmark</t>
  </si>
  <si>
    <t>Uruguay, Peru, Bolivia</t>
  </si>
  <si>
    <t>Kategori</t>
  </si>
  <si>
    <t xml:space="preserve">Prognose antall kjøp fordelt på kategori </t>
  </si>
  <si>
    <t>% unike produkter per  kategori</t>
  </si>
  <si>
    <t>2 (norm = 10)</t>
  </si>
  <si>
    <t>3 (norm = 15)</t>
  </si>
  <si>
    <t>Antall spesifikasjoner fordelt på målgrupper</t>
  </si>
  <si>
    <t>Sum</t>
  </si>
  <si>
    <t>4 (norm = 20)</t>
  </si>
  <si>
    <t>5 (norm = 30)</t>
  </si>
  <si>
    <t>6 (norm = 45)</t>
  </si>
  <si>
    <t>Antall spesifikasjoner fordelt på varetyper</t>
  </si>
  <si>
    <t>Asia</t>
  </si>
  <si>
    <t>Belgia, UK eller Norge</t>
  </si>
  <si>
    <t>Japan</t>
  </si>
  <si>
    <t>Moldova</t>
  </si>
  <si>
    <t xml:space="preserve">Norge eller Sverige </t>
  </si>
  <si>
    <t>Norge, Sverige, Finland eller Danmark</t>
  </si>
  <si>
    <t>Norge, Sverige, Finland, Danmark eller Storbritannia</t>
  </si>
  <si>
    <t>Skandinavia</t>
  </si>
  <si>
    <t>7 (norm = 50)</t>
  </si>
  <si>
    <t>Sterkøl</t>
  </si>
  <si>
    <t>Okanagan Valley</t>
  </si>
  <si>
    <t>British Columbia</t>
  </si>
  <si>
    <t>DOCG/DOP Oltrepò Pavese Metodo Classico</t>
  </si>
  <si>
    <t>Launch</t>
  </si>
  <si>
    <t>Reference</t>
  </si>
  <si>
    <t>Product Type</t>
  </si>
  <si>
    <t>Country</t>
  </si>
  <si>
    <t>Region</t>
  </si>
  <si>
    <t>Sub-region</t>
  </si>
  <si>
    <t>Quality/
Appellation</t>
  </si>
  <si>
    <t>Specifications</t>
  </si>
  <si>
    <t>Tenders</t>
  </si>
  <si>
    <t>Vintage</t>
  </si>
  <si>
    <t>Packaging</t>
  </si>
  <si>
    <t>Unit size</t>
  </si>
  <si>
    <t>Retail price (NOK)</t>
  </si>
  <si>
    <t>Type of Offer</t>
  </si>
  <si>
    <t>Deadline</t>
  </si>
  <si>
    <t>Quality criteria</t>
  </si>
  <si>
    <t>Range</t>
  </si>
  <si>
    <t>January</t>
  </si>
  <si>
    <t>May</t>
  </si>
  <si>
    <t>March</t>
  </si>
  <si>
    <t>Wine</t>
  </si>
  <si>
    <t>Beer</t>
  </si>
  <si>
    <t>Spirits</t>
  </si>
  <si>
    <t>Red wine</t>
  </si>
  <si>
    <t>1) Single grape variety Syrah or Pinot Noir (100 %)
2) The producer must be member of MOVI (Movement of Independent Vintners - https://www.movilatienda.cl/en/que-es-movi)</t>
  </si>
  <si>
    <t>Aquavit</t>
  </si>
  <si>
    <t>1) Single grape variety Albariño
2) Max. 13,5 % alcohol on label
3) One-lot min. 390 bottles</t>
  </si>
  <si>
    <t>Fruit spirits</t>
  </si>
  <si>
    <t>1) Single grape variety Tannat
2) Style: Youthful fruitiness and juicy mouthfeel
3) No use of wood</t>
  </si>
  <si>
    <t>White wine</t>
  </si>
  <si>
    <t>Sparkling white wine</t>
  </si>
  <si>
    <t>Top fermented</t>
  </si>
  <si>
    <t>Spirit, flavoured ≥ 37,5 %</t>
  </si>
  <si>
    <t>Rosé wine</t>
  </si>
  <si>
    <t>Sparkling white wine or rosé</t>
  </si>
  <si>
    <t>Semi-sparkling rosé</t>
  </si>
  <si>
    <t>1) Based on 100 % Chardonnay 
2) Min. 30 % barrel fermented (written confirmation from producer to accompany the offer)
3) One-lot min. 390 bottles</t>
  </si>
  <si>
    <t>Max. 50 cl</t>
  </si>
  <si>
    <t>Max. 44 cl</t>
  </si>
  <si>
    <t>Max. 70 cl</t>
  </si>
  <si>
    <t>Max. 75 cl</t>
  </si>
  <si>
    <t>Max. 37,5 cl</t>
  </si>
  <si>
    <t>1) Single grape variety Pinot Gris/Pinot Grigio 
2) Max. 8 g/l sugar</t>
  </si>
  <si>
    <t xml:space="preserve">Sparkling white wine or rosé </t>
  </si>
  <si>
    <t>1) Single grape variety Pinot Gris
2) Organic 
3) Max. 5 g/l sugar
4) Max. 13 % alcohol on label
5) Only one offer per producer. If more than one offer is submitted by the same producer, the lowest priced offer will be assessed, regardless of wholesaler</t>
  </si>
  <si>
    <t>1) Organic
2) Only one offer per producer. If more than one offer is submitted by the same producer, the lowest priced offer will be assessed, regardless of wholesaler</t>
  </si>
  <si>
    <t>France</t>
  </si>
  <si>
    <t>South Africa</t>
  </si>
  <si>
    <t>Austria</t>
  </si>
  <si>
    <t>Italy</t>
  </si>
  <si>
    <t>Antilles/The Caribbean, Central or South America</t>
  </si>
  <si>
    <t>Norway</t>
  </si>
  <si>
    <t>Scandinavia or Great Britain</t>
  </si>
  <si>
    <t>Antilles/The Caribbean or Great Britain</t>
  </si>
  <si>
    <t>Germany</t>
  </si>
  <si>
    <t>Scotland</t>
  </si>
  <si>
    <t>Belgium or Norway</t>
  </si>
  <si>
    <t>1) IPA
2) Gluten free
3) Style: Noticeable aroma from American hops
4) If aluminium, the packaging must be included in Norway's deposit system for refundable packaging</t>
  </si>
  <si>
    <t>Norway, Sweden or Denmark</t>
  </si>
  <si>
    <t xml:space="preserve">1) Style: Spiced Rum
2) Min. 40 % alcohol on label
3) Only one offer per producer. If more than one offer is submitted by the same producer, the lowest priced offer will be assessed, regardless of wholesaler </t>
  </si>
  <si>
    <t>Switzerland</t>
  </si>
  <si>
    <t>Spain</t>
  </si>
  <si>
    <t>1) Noticeable aroma of juniper berries
2) Organic
3) The packaging must be included in Norway's deposit system for refundable packaging</t>
  </si>
  <si>
    <t>1) Based on min. 50 % Semillon
2) 100 % barrel fermented
3) Only one offer per producer. If more than one offer is submitted by the same producer, the lowest priced offer will be assessed, regardless of wholesaler
4) Simultaneous launch of 75 cl bottle and 150 cl bottle</t>
  </si>
  <si>
    <t>1) Organic
2) Only one offer per producer. If more than one offer is submitted by the same producer, the lowest priced offer will be assessed, regardless of wholesaler
3) Simultaneous launch of 75 cl bottle and 150 cl bottle</t>
  </si>
  <si>
    <t>1) Based on max. 70 % Merlot
2) Max. 14 % alcohol on label
3) Only one offer per producer. If more than one offer is submitted by the same producer, the lowest priced offer will be assessed, regardless of wholesaler</t>
  </si>
  <si>
    <t>1) Max. 8 g/l sugar incl. dosage
2) Only one offer per manufacturer. If more than one offer is submitted from the same manufacturer, the lowest priced offer will be assessed, regardless of wholesaler
3) "Guarantee of Supply" must accompany the offer</t>
  </si>
  <si>
    <t>PET bottle</t>
  </si>
  <si>
    <t>Norway, Sweden or Finland</t>
  </si>
  <si>
    <t>2018 or 2019</t>
  </si>
  <si>
    <t>2019 or more recent</t>
  </si>
  <si>
    <t>2014 or more recent</t>
  </si>
  <si>
    <t>2018 or more recent</t>
  </si>
  <si>
    <t>1) Single grape variety Riesling
2) Auslese
3) Spontaneously fermented
4) Min. 45 g/l sugar
5) Producer must be a member of Bernkasteler Ring (https://www.bernkasteler-ring.de/en/)
6) Only one offer per producer. If more than one offer is submitted by the same producer, the lowest priced offer will be assessed, regardless of wholesaler</t>
  </si>
  <si>
    <t xml:space="preserve">1) Based on 100 % Zinfandel
2) Style: Youthful fruitiness
3) White Zinfandel must appear on front label
4) Max. 35 g/l sugar
5) Only one offer per manufacturer. If more than one offer is submitted from the same manufacturer, the lowest priced offer will be assessed, regardless of wholesaler </t>
  </si>
  <si>
    <t>2012 or older</t>
  </si>
  <si>
    <t>1) One-lot min. 144 bottles</t>
  </si>
  <si>
    <t>1) One-lot min. 300 bottles</t>
  </si>
  <si>
    <t>Glass bottle</t>
  </si>
  <si>
    <t xml:space="preserve">1) Blended Whisky
2) Discreet influence of smoke
3) Only one offer per producer. If more than one offer is submitted by the same producer, the lowest priced offer will be assessed, regardless of wholesaler </t>
  </si>
  <si>
    <t>1) Belgian style witbier, as defined by World Beer Cup: http://www.worldbeercup.org/participate/beer-styles/ 
2) If aluminium, the packaging must be included in Norway's deposit system for refundable packaging</t>
  </si>
  <si>
    <t>1) Hefeweizen 
2) Only one offer per producer. If more than one offer is submitted by the same producer, the lowest priced offer will be assessed, regardless of wholesaler 
3) The packaging must be included in Norway's deposit system for refundable packaging</t>
  </si>
  <si>
    <t>Aluminium can</t>
  </si>
  <si>
    <t>Pouch or PET bottle</t>
  </si>
  <si>
    <t>1) The grapes must come from Les Culs de Beaujeu/Cul de Beaujeu or Les Monts Damnés/La Côte des Monts Damnés (must appear on front label)
2) One-lot min. 390 bottles</t>
  </si>
  <si>
    <t>Recyclable light weight packaging under 420 g</t>
  </si>
  <si>
    <t>1) Style: Youthful fruitiness
2) Max. 6 g/l sugar
3) Only one offer per manufacturer. If more than one offer is submitted from the same manufacturer, the lowest priced offer will be assessed, regardless of wholesaler
4) "Guarantee of Supply" must accompany the offer
5) The packaging must be included in Norway's deposit system for refundable packaging</t>
  </si>
  <si>
    <t xml:space="preserve">1) Max. 12 g/l sugar incl. dosage
2) Only one offer per producer. If more than one offer is submitted by the same producer, the lowest priced offer will be assessed, regardless of wholesaler </t>
  </si>
  <si>
    <t xml:space="preserve">1) Oeil-de-Perdrix
2) One-lot min. 390 bottles </t>
  </si>
  <si>
    <t>1) Single grape variety Chardonnay
2) Style: Youthful fruitiness
3) No use of wood
4) The packaging must be included in Norway's deposit system for refundable packaging</t>
  </si>
  <si>
    <t>75 cl or 150 cl</t>
  </si>
  <si>
    <t>1) Based on min. 80 % Pinot Noir and/or Pinot Noir Precoce
2) One-lot min. 390 bottles</t>
  </si>
  <si>
    <t>1) Single grape variety Albariño
2) No influence of cold fermentation
3) Only one offer per manufacturer. If more than one offer is submitted from the same manufacturer, the lowest priced offer will be assessed, regardless of wholesaler
4) "Guarantee of Supply" must accompany the offer
5) Possible simultaneous launch of 150 cl bottle</t>
  </si>
  <si>
    <t>75 cl  or 150 cl</t>
  </si>
  <si>
    <t>50 cl or 75 cl</t>
  </si>
  <si>
    <t>1) Single grape variety Alvarinho (100 %)
2) Monção e Melgaço must appear on label
3) 100 % barrel fermented 
4) One-lot min. 240 bottles</t>
  </si>
  <si>
    <t>37,5 cl or 25 cl</t>
  </si>
  <si>
    <t>1) Style: Youthful fruitiness
2) Max. 5 g/l sugar
3) Max. 11,5 % alcohol on label
4) Only one offer per manufacturer. If more than one offer is submitted from the same manufacturer, the lowest priced offer will be assessed, regardless of wholesaler
5) "Guarantee of Supply" must accompany the offer</t>
  </si>
  <si>
    <t>75 cl or 37,5 cl</t>
  </si>
  <si>
    <t xml:space="preserve">1) Clear
2) Style: Noticeable aroma from dill
3) Dill Aquavit or similar style description must appear on front label
4) Only one offer per producer. If more than one offer is submitted by the same producer, the lowest priced offer will be assessed, regardless of wholesaler </t>
  </si>
  <si>
    <t>&lt;90 (price refers to 50 cl)</t>
  </si>
  <si>
    <t>&lt;75 (price refers to 50 cl)</t>
  </si>
  <si>
    <t>&lt;150 (price refers to 75 cl)</t>
  </si>
  <si>
    <t>&lt;75 kr (price refers to 37,5 cl)</t>
  </si>
  <si>
    <t>&lt;90 kr (price refers to 37,5 cl)</t>
  </si>
  <si>
    <t>&lt;700 (price refers to 70 cl)</t>
  </si>
  <si>
    <t>&lt;130 (price refers to 37,5 cl)</t>
  </si>
  <si>
    <t>&lt;950 (price refers to 70 cl)</t>
  </si>
  <si>
    <t>&lt;360 (price refers to 50 cl)</t>
  </si>
  <si>
    <t>&lt;750 (price refers to 75 cl)</t>
  </si>
  <si>
    <t>&lt;550 (price refers to 70 cl)</t>
  </si>
  <si>
    <t>&lt;400 (price refers to 70 cl)</t>
  </si>
  <si>
    <t>Samples</t>
  </si>
  <si>
    <t xml:space="preserve">1) Straight Rye Whiskey must appear on front label
2) Min. 4 years barrel ageing
3) Only one offer per producer. If more than one offer is submitted by the same producer, the lowest priced offer will be assessed, regardless of wholesaler </t>
  </si>
  <si>
    <t>Written offers with samples</t>
  </si>
  <si>
    <t>Complexity</t>
  </si>
  <si>
    <t>Mouthfeel</t>
  </si>
  <si>
    <t>Aromatic quality</t>
  </si>
  <si>
    <t>Concentration</t>
  </si>
  <si>
    <t>Hop character</t>
  </si>
  <si>
    <t>Basic, possible one-lot</t>
  </si>
  <si>
    <t>Grain-/malt quality</t>
  </si>
  <si>
    <t>One-lot, possible basic</t>
  </si>
  <si>
    <t>Basic</t>
  </si>
  <si>
    <t>One-lot</t>
  </si>
  <si>
    <t>Raw material quality</t>
  </si>
  <si>
    <t>San Juan, La Rioja or Salta</t>
  </si>
  <si>
    <t>Montevideo, Maldonado or Canelones</t>
  </si>
  <si>
    <t>South Eastern Australia, South Australia, Victoria or New South Wales</t>
  </si>
  <si>
    <t>Raw material quality, added raw material</t>
  </si>
  <si>
    <t xml:space="preserve">Itata, Bío-Bío or Maule </t>
  </si>
  <si>
    <t>AOC/AOP Saint-Aubin or AOC/AOP Saint-Aubin Premier Cru</t>
  </si>
  <si>
    <t>AOC/AOP Givry or AOC/AOP Givry Premier Cru</t>
  </si>
  <si>
    <t>DOC/DOP Barbera d'Alba or DOC/DOP Barbera d'Alba Superiore</t>
  </si>
  <si>
    <t xml:space="preserve">DOCG/DOP Barbaresco or DOCG/DOP Barbaresco Riserva
</t>
  </si>
  <si>
    <t>AOC/AOP Côtes de Bordeaux Blaye Blanc, AOC/AOP Côtes de Bordeaux Francs Blanc or AOC/AOP Côtes de Bordeaux Sainte-Foy Blanc</t>
  </si>
  <si>
    <t>AOC/AOP Côtes de Bordeaux Cadillac or AOC/AOP Côtes de Bordeaux Castillon</t>
  </si>
  <si>
    <t>AOC/AOP Lussac-Saint-Emilion, AOC/AOP Montagne-Saint-Emilion or AOC/AOP Puisseguin-Saint-Emilion</t>
  </si>
  <si>
    <t>AOC/AOP Alsace or AOC/AOP Alsace Grand Cru</t>
  </si>
  <si>
    <t>VR/IGP Lisboa or Vinho de Portugal</t>
  </si>
  <si>
    <t>IGP Côtes Catalanes or AOP Côtes du Roussillon</t>
  </si>
  <si>
    <t>AOC/AOP Champagne, AOC/AOP Champagne Premier Cru or AOC/AOP Champagne Grand Cru</t>
  </si>
  <si>
    <t>AOC/AOP Coteaux d'Aix-en-Provence, AOC/AOP Coteaux Varois en Provence or AOC/AOP Côtes de Provence Sainte-Victoire</t>
  </si>
  <si>
    <t>PDO English Quality Wine or PGI English Regional Wine</t>
  </si>
  <si>
    <t>Main Product Type</t>
  </si>
  <si>
    <t>1) Single grape variety Sauvignon Blanc 
2) Only one offer per producer. If more than one offer is submitted by the same producer, the lowest priced offer will be assessed, regardless of wholesaler
3) The packaging must be included in Norway's deposit system for refundable packaging</t>
  </si>
  <si>
    <t>&lt;120 (price refers to 50 cl)</t>
  </si>
  <si>
    <t>1) Organic
2) Only one offer per producer. If more than one offer is submitted by the same producer, the lowest priced offer will be assessed, regardless of wholesaler
3) Simultaneous launch of 75 cl bottle and 150 cl bottle
4) If aluminium or PET, the packaging must be included in Norway's deposit system for refundable packaging</t>
  </si>
  <si>
    <t>&lt;210</t>
  </si>
  <si>
    <t>AOC Graubünden/Grigioni</t>
  </si>
  <si>
    <t>AOC Neuchâtel, AOC Valais or AOC Vaud</t>
  </si>
  <si>
    <t>Nordic Countries (Denmark, Finland, Iceland, Norway or Sweden)</t>
  </si>
  <si>
    <t>Franconia</t>
  </si>
  <si>
    <t>Styria</t>
  </si>
  <si>
    <t>Willamette Valley AVA or sub-appellation</t>
  </si>
  <si>
    <t>VQA Ontario or sub-appellation</t>
  </si>
  <si>
    <t>1) Based on min. 80 % Bonarda
2) No use of wood
3) Min. 50 % fermented with whole clusters (written confirmation from producer to be presented upon purchase)
4) Only one offer per producer. If more than one offer is submitted by the same producer, the lowest priced offer will be assessed, regardless of wholesaler
5) One-lot min. 390 bottles</t>
  </si>
  <si>
    <t>1) Based on min. 80 % Syrah 
2) Spontaneously fermented 
3) Min. 20 % fermented with whole clusters (written confirmation from producer to be presented upon purchase)
4) Unfiltered 
5) Statement pertaining to Freedom of Association to accompany the offer</t>
  </si>
  <si>
    <t>1) IPA
2) Produced with Norwegian malt (written confirmation from producer to be presented upon purchase)
3) Style: Noticeable bitterness
4) Min. 6 % alcohol on label
5) Only one offer per producer. If more than one offer is submitted by the same producer, the lowest priced offer will be assessed, regardless of wholesaler
6) If aluminium, the packaging must be included in Norway's deposit system for refundable packaging</t>
  </si>
  <si>
    <t>1) New Zealand IPA 
2) Must include at least one of the following hops: Nelson Sauvin, Motueka, Riwaka and/or Pacifica (written confirmation from producer to be presented upon purchase)
3) Style: Noticeable aroma from New Zealand hops
4) Only one offer per producer. If more than one offer is submitted by the same producer, the lowest priced offer will be assessed, regardless of wholesaler 
5) If launched in the basic range, the packaging must be included in Norway's deposit system for refundable packaging</t>
  </si>
  <si>
    <t>1) Single grape variety Chardonnay
2) Min. 50 % of the wine must be barrel fermented (written confirmation from producer to be presented upon purchase)</t>
  </si>
  <si>
    <t>1) Based on min. 40 % Chardonnay
2) Min. 12 months bottle ageing on lees (written confirmation from producer to be presented upon purchase) 
3) Max. 12 g/l sugar incl. dosage</t>
  </si>
  <si>
    <t>1) Single Malt
2) No influence of smoke
3) Aged in barrels made from American oak
4) Distillery must be a member of "The American Single Malt Whiskey Commission"  (written confirmation from producer to be presented upon purchase)</t>
  </si>
  <si>
    <t>1) Based on min. 70 % Grenache Blanc
2) 100 % of the grapes must come from Calce
3) The producer's address must be registered in 66600 Calce (written confirmation from producer to be presented upon purchase)
4) Spontaneously fermented (written confirmation from producer to be presented upon purchase)</t>
  </si>
  <si>
    <t xml:space="preserve">1) Single grape variety Sauvignon Blanc
2) Spontaneously fermented (written confirmation from producer to be presented upon purchase) 
3) Only one offer per producer. If more than one offer is submitted by the same producer, the lowest priced offer will be assessed, regardless of wholesaler  </t>
  </si>
  <si>
    <t>&lt;65</t>
  </si>
  <si>
    <t>1) 100 % barrel fermented, of which max. 25 % new barrels
2) Spontaneously fermented (written confirmation from producer to be presented upon purchase)
3) Only one offer per producer. If more than one offer is submitted by the same producer, the lowest priced offer will be assessed, regardless of wholesaler
4) Possible additional one-lot launch in February</t>
  </si>
  <si>
    <t>1) Min. 30 % barrel fermented (written confirmation from producer to be presented upon purchase)
2) Only one offer per producer. If more than one offer is submitted by the same producer, the lowest priced offer will be assessed, regardless of wholesaler
3) Possible additional one-lot launch in February</t>
  </si>
  <si>
    <t>1) Spontaneously fermented (written confirmation from producer to be presented upon purchase)
2) Only one offer per producer. If more than one offer is submitted by the same producer, the lowest priced offer will be assessed, regardless of wholesaler
3) Possible additional one-lot launch in February</t>
  </si>
  <si>
    <t>1) Single grape variety Riesling
2) The grapes must come from Bingen or Nierstein
3) One-lot min. 600 bottles 
4) Possible additional one-lot launch in April</t>
  </si>
  <si>
    <t>1) Organic
2) Min. 30 months bottle ageing on lees (written confirmation from producer to be presented upon purchase)
3) Possible simultaneous launch of 37,5 cl bottle, if available
4) Possible additional one-lot launch in June</t>
  </si>
  <si>
    <t>WO from South Africa</t>
  </si>
  <si>
    <r>
      <t xml:space="preserve">1) Based on 100 % Pinot Noir 
2) Spontaneously fermented 
3) Min. 20 % fermented with whole clusters (written confirmation from producer to accompany the offer)
4) One-lot min. 390 bottles
</t>
    </r>
    <r>
      <rPr>
        <sz val="11"/>
        <rFont val="Calibri"/>
        <family val="2"/>
        <scheme val="minor"/>
      </rPr>
      <t>5) Wines delivered to this tender cannot be delivered to 202103010, regardless of vintage</t>
    </r>
  </si>
  <si>
    <t>07.01.2021</t>
  </si>
  <si>
    <t>1) Colour: Pale
2) Barrel fermented
3) Style: Noticeable acidity</t>
  </si>
  <si>
    <t>1) Single grape variety Malbec
2) No or discreet influence of wood 
3) Spontaneously fermented (written confirmation from producer to be presented upon purchase)
4) Only one offer per producer. If more than one offer is submitted by the same producer, the lowest priced offer will be assessed, regardless of wholesaler</t>
  </si>
  <si>
    <t>1) Single grape variety Chenin Blanc 
2) Based on min. 30 year old vines
3) Spontaneously fermented (written confirmation from producer to be presented upon purchase)
4) No or discreet influence of wood 
5) Statement pertaining to Freedom of Association to accompany the offer</t>
  </si>
  <si>
    <t>1) Based on min. 85 % Pinotage 
2) Based on min. 30 year old vines 
3) Style: Juicy mouthfeel
4) Min. 20 % fermented with whole clusters (written confirmation from producer to accompany the offer)
5) No or discreet influence of wood 
6) Statement pertaining to Freedom of Association to accompany the offer</t>
  </si>
  <si>
    <t>1) Single vineyard: Basarin (must appear on front label)
2) No or discreet influence of wood
3) Only one offer per producer. If more than one offer is submitted by the same producer, the lowest priced offer will be assessed, regardless of wholesaler
4) One-lot min. 390 bottles</t>
  </si>
  <si>
    <t>1) Organic
2) No influence of wood
3) Only one offer per manufacturer. If more than one offer is submitted from the same manufacturer, the lowest priced offer will be assessed, regardless of wholesaler
4) "Guarantee of Supply" must accompany the offer</t>
  </si>
  <si>
    <t>1) Based on 100 % Sauvignon Blanc 
2) Min. 3 mnd ageing on lees
3) No or discreet influence of wood</t>
  </si>
  <si>
    <t>1) Based on 100 % Pinot Noir 
2) No or discreet influence of wood</t>
  </si>
  <si>
    <t>1) Based on 100 % Pinot Noir 
2) No or discreet influence of wood
3) Wines delivered to this tender cannot be delivered to 202103009, regardless of vintage</t>
  </si>
  <si>
    <t>1) Based on min. 90 % Syrah/Shiraz 
2) No or discreet influence of wood</t>
  </si>
  <si>
    <t xml:space="preserve">1) Based on 100 % Pinot Gris
2) Spontaneously fermented (written confirmation from producer to be presented upon purchase) 
3) No or discreet influence of wood
4) Only one offer per producer. If more than one offer is submitted by the same producer, the lowest priced offer will be assessed, regardless of wholesaler </t>
  </si>
  <si>
    <t xml:space="preserve">1) Single grape variety Silvaner
2) No or discreet influence of wood
3) Only one offer per producer. If more than one offer is submitted by the same producer, the lowest priced offer will be assessed, regardless of wholesaler </t>
  </si>
  <si>
    <t>1) Based on min. 85 % Castelão or min. 85 % Pinot Noir (written confirmation from producer to accompany the offer) 
2) 100 % of the grapes must come from Sintra municipality (written confirmation from producer to accompany the offer) 
3) No influence of wood
4) If "Vinho de Portugal", the producer must be located within Sintra municipality
5) One-lot min. 390 bottles</t>
  </si>
  <si>
    <t>1) Based on either min. 40 % Syrah or Pinotage
2) Style: Youthful fruitiness and juicy mouthfeel
3) Organic 
4) No or discreet influence of wood  
5) No use of oak substitutes: wood staves, wood chips, wood extract or similar (written confirmation from producer to be presented upon purchase)
6) Statement pertaining to Freedom of Association to accompany the offer</t>
  </si>
  <si>
    <t>1) Single grape variety Garnatxa Negra (100 %)
2) Organic
3) No influence of wood</t>
  </si>
  <si>
    <t xml:space="preserve">1) Based on 100 % Pinot Noir
2) No or discreet influence of wood
3) One-lot min. 390 bottles </t>
  </si>
  <si>
    <t>1) Single grape variety Garnatxa Blanca (100 %)
2) Organic 
3) No influence of wood</t>
  </si>
  <si>
    <t>Piedmont</t>
  </si>
  <si>
    <t xml:space="preserve">1) Based on 100 % Barbera
2) Organic (producer name to match the attached organic certificate)
3) No influence of wood
4) Only one offer per producer. If more than one offer is submitted by the same producer, the lowest priced offer will be assessed, regardless of wholesaler </t>
  </si>
  <si>
    <t xml:space="preserve">1) Based on 100 % Nebbiolo
2) Organic (producer name to match the attached organic certificate)
3) No or discreet influence of wood
4) Only one offer per producer. If more than one offer is submitted by the same producer, the lowest priced offer will be assessed, regardless of wholesaler </t>
  </si>
  <si>
    <t>Glass bottle light weight below 420 g</t>
  </si>
  <si>
    <t>Lombardy</t>
  </si>
  <si>
    <t>1) DO/DOP Clàssic Penedès and/or certified biodynamic
2) If certified biodynamic, the producer must be located within DO/DOP Penedès
3) The wine must be based on min. 85 % of the following grape varieties: Macabeo, Xarel-lo and/or Parellada
4) Traditional method
5) Min. 18 months bottle ageing on lees
6) Max. 12 g/l sugar in total incl. dosage
7) Vintage
8) Possible simultaneous launch of 150 cl if available</t>
  </si>
  <si>
    <t>1) Single grape variety Loureiro (100 %)
2) 100 % of the grapes must come from Ponte de Lima municipality (written confirmation from producer to accompany the offer) 
3) No or discreet influence of skin contact
4) No influence of wood
5) Max. 12 % alcohol on label
6) Max. 6 g/l sugar
7) Only one offer per manufacturer. If more than one offer is submitted from the same manufacturer, the lowest priced offer will be assessed, regardless of wholesaler
8) "Guarantee of Supply" must accompany the offer</t>
  </si>
  <si>
    <t>1) Single grape variety Chardonnay (100 %)
2) Max. 3 g/l sugar
3) No or discreet influence of wood
4) No use of oak substitutes (wood staves, wood chips, wood extract or similar)
5) Producer must be certified by Sustainable California (written confirmation from producer to be presented upon purchase)
6) Only one offer per producer. If more than one offer is submitted by the same producer, the lowest priced offer will be assessed, regardless of wholesaler 
7) Vinmonopolet encourages the use of Nordic recycling icons on packaging https://sortere.no/avfallssymboler</t>
  </si>
  <si>
    <t>1) Single grape variety Zweigelt (100 %)
2) Organic
3) No use of wood
4) Only one offer per producer. If more than one offer is submitted by the same producer, the lowest priced offer will be assessed, regardless of wholesaler 
5) Vinmonopolet encourages the use of Nordic recycling icons on packaging https://sortere.no/avfallssymboler</t>
  </si>
  <si>
    <t>1) Max. 5 g/l sugar
2) Possible simultaneous launch of 75 cl PET bottle
3) If launch of PET bottle, the packaging must be included in Norway's deposit system for refundable packaging
4) Possible additional one-lot launch in April 
5) Vinmonopolet encourages the use of Nordic recycling icons on packaging https://sortere.no/avfallssymboler</t>
  </si>
  <si>
    <t>1) Single grape variety Loureiro
2) Max. 11,5 % alcohol on label
3) Max. 6 g/l sugar
4) Only one offer per manufacturer. If more than one offer is submitted from the same manufacturer, the lowest priced offer will be assessed, regardless of wholesaler
5) "Guarantee of Supply" must accompany the offer
6) Vinmonopolet encourages the use of Nordic recycling icons on packaging https://sortere.no/avfallssymboler</t>
  </si>
  <si>
    <t>1) Single grape variety Pinot Grigio
2) No influence of cold fermentation
3) No influence of wood
4) Only one offer per manufacturer. If more than one offer is submitted from the same manufacturer, the lowest priced offer will be assessed, regardless of wholesaler 
5) "Guarantee of Supply" must accompany the offer
6) Launch in March, deadline as for January</t>
  </si>
  <si>
    <t>1) The wine must be based 100 % on the following grape varieties: Barbera, Nebbiolo, Dolcetto, Freisa and/or Croatina
2) Max. 4 g/l sugar
3) Only one offer per manufacturer. If more than one offer is submitted from the same manufacturer, the lowest priced offer will be assessed, regardless of wholesaler
4) Available volume stated in the offer must be within manufacturer's potential production volume in accordance with the production declaration of 2020 ("Dichiarazione di raccolta delle uve e di produzione del vino"). This must be presented if the product is accepted for purchase
5) Vinmonopolet encourages the use of Nordic recycling icons on packaging https://sortere.no/avfallssymboler</t>
  </si>
  <si>
    <t>1) Based on min. 80 % Pinot Gris/Pinot Grigio 
2) Max. 8 g/l sugar
3) Only one offer per producer. If more than one offer is submitted by the same producer, the lowest priced offer will be assessed, regardless of wholesaler
4) Simultaneous launch of 150 cl pouch and 75 cl PET bottle
5) Launch in March, deadline as for January
6) PET bottle must be included in Norway's deposit system for refundable packaging
7) Vinmonopolet encourages the use of Nordic recycling icons on packaging https://sortere.no/avfallssymboler</t>
  </si>
  <si>
    <t>1) Blend, of which min. 50 % and max. 80 % Shiraz/Syrah
2) Style: Youthful fruitiness
3) Max. 4 g/l sugar
4) No influence of wood 
5) Certified Fairtrade or Fair for Life. Certification must appear on packaging
6) Statement pertaining to Freedom of Association to accompany the offer 
7) Only one offer per producer. If more than one offer is submitted by the same producer, the lowest priced offer will be assessed, regardless of wholesaler 
8) Vinmonopolet encourages the use of Nordic recycling icons on packaging https://sortere.no/avfallssymboler</t>
  </si>
  <si>
    <t>&lt;300 (150 cl pouch) or &lt;150 (75 cl PET-bottle)</t>
  </si>
  <si>
    <t>&lt;90 (price refers to 44 cl)</t>
  </si>
  <si>
    <t xml:space="preserve">1) Barrel ageing on average min. 5 years (written confirmation from producer to be presented upon purchase)
2) Max. 5 g/l sugar (written confirmation from producer to be presented upon purchase)
3) Min. 40 % alcohol on label
4) Only one offer per producer. If more than one offer is submitted by the same producer, the lowest priced offer will be assessed, regardless of wholesaler </t>
  </si>
  <si>
    <t xml:space="preserve">1) Barrel ageing on average min. 2 years (written confirmation from producer to be presented upon purchase)
2) White rum
3) Max. 5 g/l sugar (written confirmation from producer to be presented upon purchase)
4) Min. 40 % alcohol on label 
5) Only one offer per producer. If more than one offer is submitted by the same producer, the lowest priced offer will be assessed, regardless of wholesaler </t>
  </si>
  <si>
    <t>Rum</t>
  </si>
  <si>
    <t>Glass bottle or aluminium packaging</t>
  </si>
  <si>
    <t>&lt;65 (price refers to 44 cl)</t>
  </si>
  <si>
    <t xml:space="preserve">1) Tequila
2) Blanco
3) 100 % agave must appear on front label (written confirmation from producer to be presented upon purchase)
4) No use of diffuser (written confirmation from producer to be presented upon purchase)
5) Distilled in pot still (written confirmation from producer to be presented upon purchase)
6) Only one offer per producer. If more than one offer is submitted by the same producer, the lowest priced offer will be assessed, regardless of wholesaler </t>
  </si>
  <si>
    <t>1) Kettle sour 
2) With addition of fruit and/or berries
3) Type of fruit/berries must appear on packaging, and must accompany the offer 
4) No influence of brettanomyces
5) Max. 6 % alcohol on label
6) Only one offer per producer. If more than one offer is submitted by the same producer, the lowest priced offer will be assessed, regardless of wholesaler 
7) If aluminium, the packaging must be included in Norway's deposit system for refundable packaging</t>
  </si>
  <si>
    <t>1) Bière de Garde (must appear on label)
2) Blonde
3) No influence of brettanomyces
4) Unfiltered
5) Unpasteurised
6) Only one offer per producer. If more than one offer is submitted by the same producer, the lowest priced offer will be assessed, regardless of wholesaler</t>
  </si>
  <si>
    <t>1) Belgian blonde ale
2) Only one offer per producer. If more than one offer is submitted by the same producer, the lowest priced offer will be assessed, regardless of wholesaler 
3) If aluminium, the packaging must be included in Norway's deposit system for refundable packaging</t>
  </si>
  <si>
    <t>1) Style: Youthful fruitiness
2) No use of wood
3) Max. 3 g/l sugar
4) The packaging must be included in Norway's deposit system for refundable packaging</t>
  </si>
  <si>
    <t xml:space="preserve">1) Organic 
2) Pet'Nat, Pétillant Naturel or similar style description must appear on label
3) Max. 9 g/l sugar
4) Only one offer per producer. If more than one offer is submitted by the same producer, the lowest priced offer will be assessed, regardless of wholesaler </t>
  </si>
  <si>
    <t>1) Single grape variety Sauvignon Blanc
2) Single vineyard (must appear on front label)
3) Producer must be certified by Sustainable Austria (must appear on label)</t>
  </si>
  <si>
    <t xml:space="preserve">1) Based on min. 70 % Zweigelt
2) Organic
3) Producer must be certified by Sustainable Austria (must appear on label)
4) Simultaneous launch of 75 cl bottle and 37,5 cl bottle </t>
  </si>
  <si>
    <t xml:space="preserve">1) Based on min. 30 % Grüner Veltliner, Welschriesling or Sauvignon Blanc
2) Style: Clearly influenced by skin contact/extended maceration on skins
3) Only one offer per producer. If more than one offer is submitted by the same producer, the lowest priced offer will be assessed, regardless of wholesaler </t>
  </si>
  <si>
    <t>1) Single grape variety Pais
2) No or discreet influence of wood
3) Spontaneously fermented (written confirmation from producer to be presented upon purchase)
4) Min. 25 % fermented with whole clusters (written confirmation from producer to be presented upon purchase)
5) Only one offer per producer. If more than one offer is submitted by the same producer, the lowest priced offer will be assessed, regardless of wholesaler</t>
  </si>
  <si>
    <t xml:space="preserve">1) Min. 30 year old vines (Vieilles Vignes, Vieille Vigne or similar description must appear on front label) 
2) Unfiltered (written confirmation from producer to be presented upon purchase)
3) Possible additional one-lot launch in February </t>
  </si>
  <si>
    <t xml:space="preserve">1) Tequila
2) Reposado
3) 100 % agave must appear on front label (written confirmation from producer to be presented upon purchase)
4) No use of diffuser (written confirmation from producer to be presented upon purchase)
5) Distilled in pot still (written confirmation from producer to be presented upon purchase)
6) Only one offer per producer. If more than one offer is submitted by the same producer, the lowest priced offer will be assessed, regardless of wholesaler </t>
  </si>
  <si>
    <t>1) Based on 100 % Arinto
2) Min. 20 % barrel fermented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</si>
</sst>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
      <b/>
      <sz val="12"/>
      <color theme="1"/>
      <name val="Calibri"/>
      <family val="2"/>
      <scheme val="minor"/>
    </font>
    <font>
      <sz val="9"/>
      <color rgb="FF000000"/>
      <name val="Arial"/>
      <family val="2"/>
    </font>
    <font>
      <sz val="10"/>
      <color theme="1"/>
      <name val="Calibri"/>
      <family val="2"/>
      <scheme val="minor"/>
    </font>
    <font>
      <b/>
      <sz val="10"/>
      <color theme="1"/>
      <name val="Calibri"/>
      <family val="2"/>
      <scheme val="minor"/>
    </font>
    <font>
      <b/>
      <u/>
      <sz val="10"/>
      <color theme="1"/>
      <name val="Calibri"/>
      <family val="2"/>
      <scheme val="minor"/>
    </font>
    <font>
      <sz val="11"/>
      <color theme="1"/>
      <name val="Calibri"/>
      <family val="2"/>
      <scheme val="minor"/>
    </font>
    <font>
      <sz val="8"/>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0" fontId="3" fillId="0" borderId="10" applyNumberFormat="0" applyFill="0" applyAlignment="0" applyProtection="0"/>
    <xf numFmtId="9" fontId="13" fillId="0" borderId="0" applyFont="0" applyFill="0" applyBorder="0" applyAlignment="0" applyProtection="0"/>
  </cellStyleXfs>
  <cellXfs count="213">
    <xf numFmtId="0" fontId="0" fillId="0" borderId="0" xfId="0"/>
    <xf numFmtId="49" fontId="0" fillId="6" borderId="1" xfId="0" applyNumberForma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0" fillId="6" borderId="1" xfId="0" quotePrefix="1" applyNumberFormat="1" applyFill="1" applyBorder="1" applyAlignment="1">
      <alignment horizontal="left" vertical="center" wrapText="1"/>
    </xf>
    <xf numFmtId="49" fontId="2" fillId="6" borderId="1" xfId="0" applyNumberFormat="1" applyFont="1" applyFill="1" applyBorder="1" applyAlignment="1">
      <alignment horizontal="left" vertical="center" wrapText="1"/>
    </xf>
    <xf numFmtId="49" fontId="0" fillId="6" borderId="1" xfId="0" applyNumberFormat="1" applyFont="1" applyFill="1" applyBorder="1" applyAlignment="1">
      <alignment horizontal="left" vertical="center" wrapText="1"/>
    </xf>
    <xf numFmtId="49" fontId="0" fillId="0" borderId="1" xfId="0" applyNumberFormat="1" applyFont="1" applyBorder="1"/>
    <xf numFmtId="49" fontId="1" fillId="5" borderId="1"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49" fontId="1" fillId="4" borderId="4" xfId="0" applyNumberFormat="1" applyFont="1" applyFill="1" applyBorder="1" applyAlignment="1">
      <alignment horizontal="center" vertical="center"/>
    </xf>
    <xf numFmtId="49" fontId="1" fillId="5" borderId="1" xfId="0" applyNumberFormat="1" applyFont="1" applyFill="1" applyBorder="1" applyAlignment="1">
      <alignment horizontal="center" vertical="center" wrapText="1"/>
    </xf>
    <xf numFmtId="49" fontId="0" fillId="0" borderId="1" xfId="0" applyNumberFormat="1" applyBorder="1"/>
    <xf numFmtId="49" fontId="0" fillId="0" borderId="0" xfId="0" applyNumberFormat="1"/>
    <xf numFmtId="49" fontId="4" fillId="0" borderId="0" xfId="0" applyNumberFormat="1" applyFont="1"/>
    <xf numFmtId="49" fontId="7" fillId="0" borderId="0" xfId="0" applyNumberFormat="1" applyFont="1" applyAlignment="1" applyProtection="1">
      <alignment horizontal="center" vertical="center" wrapText="1"/>
      <protection locked="0"/>
    </xf>
    <xf numFmtId="49" fontId="7" fillId="6" borderId="30" xfId="0" applyNumberFormat="1" applyFont="1" applyFill="1" applyBorder="1" applyAlignment="1" applyProtection="1">
      <alignment vertical="center" wrapText="1"/>
      <protection locked="0"/>
    </xf>
    <xf numFmtId="49" fontId="7" fillId="7" borderId="31" xfId="0" applyNumberFormat="1" applyFont="1" applyFill="1" applyBorder="1" applyAlignment="1" applyProtection="1">
      <alignment horizontal="center" vertical="center" wrapText="1" shrinkToFit="1"/>
      <protection locked="0"/>
    </xf>
    <xf numFmtId="49" fontId="10" fillId="0" borderId="0" xfId="0" applyNumberFormat="1" applyFont="1"/>
    <xf numFmtId="49" fontId="11" fillId="6" borderId="30" xfId="0" applyNumberFormat="1" applyFont="1" applyFill="1" applyBorder="1" applyAlignment="1" applyProtection="1">
      <alignment horizontal="center" vertical="center" wrapText="1" shrinkToFit="1"/>
      <protection locked="0"/>
    </xf>
    <xf numFmtId="49" fontId="11" fillId="7" borderId="31" xfId="0" applyNumberFormat="1" applyFont="1" applyFill="1" applyBorder="1" applyAlignment="1" applyProtection="1">
      <alignment horizontal="center" wrapText="1"/>
      <protection locked="0"/>
    </xf>
    <xf numFmtId="49" fontId="11" fillId="6" borderId="32" xfId="0" applyNumberFormat="1" applyFont="1" applyFill="1" applyBorder="1" applyAlignment="1" applyProtection="1">
      <alignment horizontal="center" vertical="center"/>
      <protection locked="0"/>
    </xf>
    <xf numFmtId="49" fontId="0" fillId="0" borderId="0" xfId="0" applyNumberFormat="1" applyAlignment="1">
      <alignment horizontal="center"/>
    </xf>
    <xf numFmtId="49" fontId="7" fillId="6" borderId="1" xfId="0" applyNumberFormat="1" applyFont="1" applyFill="1" applyBorder="1" applyAlignment="1" applyProtection="1">
      <alignment horizontal="center" vertical="top" wrapText="1"/>
      <protection locked="0"/>
    </xf>
    <xf numFmtId="49" fontId="0" fillId="0" borderId="25" xfId="0" applyNumberFormat="1" applyBorder="1"/>
    <xf numFmtId="49" fontId="5" fillId="0" borderId="1" xfId="0" applyNumberFormat="1" applyFont="1" applyBorder="1" applyAlignment="1">
      <alignment horizontal="center" vertical="top" wrapText="1"/>
    </xf>
    <xf numFmtId="49" fontId="5" fillId="0" borderId="26" xfId="0" applyNumberFormat="1" applyFont="1" applyBorder="1" applyAlignment="1">
      <alignment horizontal="center" vertical="top" wrapText="1"/>
    </xf>
    <xf numFmtId="49" fontId="0" fillId="0" borderId="25" xfId="0" applyNumberFormat="1" applyBorder="1" applyProtection="1">
      <protection locked="0"/>
    </xf>
    <xf numFmtId="49" fontId="0" fillId="0" borderId="1" xfId="0" applyNumberFormat="1" applyBorder="1" applyAlignment="1">
      <alignment horizontal="center"/>
    </xf>
    <xf numFmtId="49" fontId="6" fillId="0" borderId="25" xfId="0" applyNumberFormat="1" applyFont="1" applyBorder="1" applyAlignment="1">
      <alignment horizontal="justify" vertical="top" wrapText="1"/>
    </xf>
    <xf numFmtId="49" fontId="6" fillId="0" borderId="1" xfId="0" applyNumberFormat="1" applyFont="1" applyBorder="1" applyAlignment="1">
      <alignment horizontal="center" vertical="top" wrapText="1"/>
    </xf>
    <xf numFmtId="49" fontId="5" fillId="0" borderId="0" xfId="0" applyNumberFormat="1" applyFont="1" applyAlignment="1">
      <alignment horizontal="right" vertical="top" wrapText="1"/>
    </xf>
    <xf numFmtId="49" fontId="6" fillId="0" borderId="28" xfId="0" applyNumberFormat="1" applyFont="1" applyBorder="1" applyAlignment="1">
      <alignment horizontal="justify" vertical="top" wrapText="1"/>
    </xf>
    <xf numFmtId="49" fontId="6" fillId="0" borderId="13" xfId="0" applyNumberFormat="1" applyFont="1" applyBorder="1" applyAlignment="1">
      <alignment horizontal="center" wrapText="1"/>
    </xf>
    <xf numFmtId="49" fontId="6" fillId="0" borderId="13" xfId="0" applyNumberFormat="1" applyFont="1" applyBorder="1" applyAlignment="1">
      <alignment horizontal="center" vertical="top" wrapText="1"/>
    </xf>
    <xf numFmtId="49" fontId="5" fillId="0" borderId="29" xfId="0" applyNumberFormat="1" applyFont="1" applyBorder="1" applyAlignment="1">
      <alignment horizontal="center" vertical="top" wrapText="1"/>
    </xf>
    <xf numFmtId="49" fontId="3" fillId="2" borderId="14" xfId="1" applyNumberFormat="1" applyFill="1" applyBorder="1" applyAlignment="1">
      <alignment horizontal="justify" vertical="top" wrapText="1"/>
    </xf>
    <xf numFmtId="49" fontId="3" fillId="2" borderId="15" xfId="1" applyNumberFormat="1" applyFill="1" applyBorder="1" applyAlignment="1">
      <alignment horizontal="center" vertical="top" wrapText="1"/>
    </xf>
    <xf numFmtId="49" fontId="3" fillId="2" borderId="16" xfId="1" applyNumberFormat="1" applyFill="1" applyBorder="1" applyAlignment="1">
      <alignment horizontal="center" vertical="top" wrapText="1"/>
    </xf>
    <xf numFmtId="49" fontId="3" fillId="0" borderId="0" xfId="1" applyNumberFormat="1" applyBorder="1" applyAlignment="1">
      <alignment horizontal="right" vertical="top" wrapText="1"/>
    </xf>
    <xf numFmtId="49" fontId="0" fillId="0" borderId="0" xfId="0" applyNumberFormat="1" applyAlignment="1">
      <alignment horizontal="left"/>
    </xf>
    <xf numFmtId="49" fontId="6" fillId="0" borderId="28" xfId="0" applyNumberFormat="1" applyFont="1" applyBorder="1" applyAlignment="1">
      <alignment horizontal="justify" wrapText="1"/>
    </xf>
    <xf numFmtId="49" fontId="8" fillId="0" borderId="0" xfId="0" applyNumberFormat="1" applyFont="1"/>
    <xf numFmtId="49" fontId="5" fillId="0" borderId="25" xfId="0" applyNumberFormat="1" applyFont="1" applyBorder="1" applyAlignment="1" applyProtection="1">
      <alignment horizontal="left" vertical="top" wrapText="1"/>
      <protection locked="0"/>
    </xf>
    <xf numFmtId="49" fontId="0" fillId="0" borderId="25" xfId="0" applyNumberFormat="1" applyBorder="1" applyAlignment="1">
      <alignment horizontal="left"/>
    </xf>
    <xf numFmtId="49" fontId="9" fillId="0" borderId="1" xfId="0" applyNumberFormat="1" applyFont="1" applyBorder="1" applyAlignment="1">
      <alignment horizontal="center"/>
    </xf>
    <xf numFmtId="49" fontId="5" fillId="0" borderId="0" xfId="0" applyNumberFormat="1" applyFont="1" applyAlignment="1">
      <alignment horizontal="center" vertical="top" wrapText="1"/>
    </xf>
    <xf numFmtId="49" fontId="0" fillId="0" borderId="0" xfId="0" applyNumberFormat="1" applyAlignment="1">
      <alignment horizontal="right"/>
    </xf>
    <xf numFmtId="49" fontId="0" fillId="0" borderId="34" xfId="0" applyNumberFormat="1" applyBorder="1" applyProtection="1">
      <protection locked="0"/>
    </xf>
    <xf numFmtId="49" fontId="0" fillId="0" borderId="25" xfId="0" applyNumberFormat="1" applyBorder="1" applyAlignment="1" applyProtection="1">
      <alignment shrinkToFit="1"/>
      <protection locked="0"/>
    </xf>
    <xf numFmtId="49" fontId="0" fillId="0" borderId="28" xfId="0" applyNumberFormat="1" applyBorder="1" applyAlignment="1">
      <alignment horizontal="left"/>
    </xf>
    <xf numFmtId="49" fontId="9" fillId="0" borderId="13" xfId="0" applyNumberFormat="1" applyFont="1" applyBorder="1" applyAlignment="1">
      <alignment horizontal="center"/>
    </xf>
    <xf numFmtId="49" fontId="3" fillId="2" borderId="14" xfId="0" applyNumberFormat="1" applyFont="1" applyFill="1" applyBorder="1" applyProtection="1">
      <protection locked="0"/>
    </xf>
    <xf numFmtId="49" fontId="3" fillId="2" borderId="15" xfId="0" applyNumberFormat="1" applyFont="1" applyFill="1" applyBorder="1" applyAlignment="1">
      <alignment horizontal="center"/>
    </xf>
    <xf numFmtId="49" fontId="0" fillId="0" borderId="27" xfId="0" applyNumberFormat="1" applyBorder="1" applyAlignment="1">
      <alignment horizontal="left"/>
    </xf>
    <xf numFmtId="49" fontId="9" fillId="0" borderId="11" xfId="0" applyNumberFormat="1" applyFont="1" applyBorder="1" applyAlignment="1">
      <alignment horizontal="center"/>
    </xf>
    <xf numFmtId="49" fontId="0" fillId="0" borderId="11" xfId="0" applyNumberFormat="1" applyBorder="1"/>
    <xf numFmtId="49" fontId="5" fillId="0" borderId="33" xfId="0" applyNumberFormat="1" applyFont="1" applyBorder="1" applyAlignment="1">
      <alignment horizontal="center" vertical="top" wrapText="1"/>
    </xf>
    <xf numFmtId="49" fontId="5" fillId="0" borderId="25" xfId="0" applyNumberFormat="1" applyFont="1" applyBorder="1" applyAlignment="1">
      <alignment horizontal="justify" vertical="top" wrapText="1"/>
    </xf>
    <xf numFmtId="49" fontId="0" fillId="0" borderId="28" xfId="0" applyNumberFormat="1" applyBorder="1"/>
    <xf numFmtId="49" fontId="0" fillId="0" borderId="13" xfId="0" applyNumberFormat="1" applyBorder="1" applyAlignment="1">
      <alignment horizontal="center"/>
    </xf>
    <xf numFmtId="49" fontId="3" fillId="2" borderId="14" xfId="0" applyNumberFormat="1" applyFont="1" applyFill="1" applyBorder="1" applyAlignment="1" applyProtection="1">
      <alignment horizontal="center"/>
      <protection locked="0"/>
    </xf>
    <xf numFmtId="49" fontId="2" fillId="0" borderId="25" xfId="0" applyNumberFormat="1" applyFont="1" applyBorder="1" applyAlignment="1">
      <alignment horizontal="justify" vertical="top" wrapText="1"/>
    </xf>
    <xf numFmtId="49" fontId="5" fillId="0" borderId="0" xfId="0" applyNumberFormat="1" applyFont="1" applyBorder="1" applyAlignment="1">
      <alignment horizontal="justify" vertical="top" wrapText="1"/>
    </xf>
    <xf numFmtId="49" fontId="0" fillId="0" borderId="0" xfId="0" applyNumberFormat="1" applyProtection="1">
      <protection locked="0"/>
    </xf>
    <xf numFmtId="9" fontId="0" fillId="0" borderId="26" xfId="2" applyFont="1" applyBorder="1" applyAlignment="1">
      <alignment horizontal="center"/>
    </xf>
    <xf numFmtId="9" fontId="0" fillId="0" borderId="29" xfId="2" applyFont="1" applyBorder="1" applyAlignment="1">
      <alignment horizontal="center"/>
    </xf>
    <xf numFmtId="9" fontId="3" fillId="2" borderId="35" xfId="2" applyFont="1" applyFill="1" applyBorder="1" applyAlignment="1" applyProtection="1">
      <alignment horizontal="center"/>
      <protection locked="0"/>
    </xf>
    <xf numFmtId="9" fontId="5" fillId="0" borderId="26" xfId="2" applyFont="1" applyBorder="1" applyAlignment="1">
      <alignment horizontal="center" vertical="top" wrapText="1"/>
    </xf>
    <xf numFmtId="9" fontId="5" fillId="0" borderId="29" xfId="2" applyFont="1" applyBorder="1" applyAlignment="1">
      <alignment horizontal="center" vertical="top" wrapText="1"/>
    </xf>
    <xf numFmtId="9" fontId="3" fillId="2" borderId="16" xfId="2" applyFont="1" applyFill="1" applyBorder="1" applyAlignment="1">
      <alignment horizontal="center" vertical="top" wrapText="1"/>
    </xf>
    <xf numFmtId="49" fontId="2" fillId="0" borderId="13" xfId="0" applyNumberFormat="1" applyFont="1" applyFill="1" applyBorder="1" applyAlignment="1">
      <alignment horizontal="left" vertical="center" wrapText="1"/>
    </xf>
    <xf numFmtId="49" fontId="0" fillId="6" borderId="13" xfId="0" applyNumberFormat="1" applyFill="1" applyBorder="1" applyAlignment="1">
      <alignment horizontal="left" vertical="center" wrapText="1"/>
    </xf>
    <xf numFmtId="49" fontId="0" fillId="6" borderId="13" xfId="0" quotePrefix="1" applyNumberFormat="1" applyFill="1" applyBorder="1" applyAlignment="1">
      <alignment horizontal="left" vertical="center" wrapText="1"/>
    </xf>
    <xf numFmtId="49" fontId="2" fillId="6" borderId="13" xfId="0" applyNumberFormat="1" applyFont="1" applyFill="1" applyBorder="1" applyAlignment="1">
      <alignment horizontal="left" vertical="center" wrapText="1"/>
    </xf>
    <xf numFmtId="49" fontId="0" fillId="6" borderId="13" xfId="0" applyNumberFormat="1" applyFont="1" applyFill="1" applyBorder="1" applyAlignment="1">
      <alignment horizontal="left" vertical="center" wrapText="1"/>
    </xf>
    <xf numFmtId="49" fontId="0" fillId="0" borderId="0" xfId="0" applyNumberFormat="1" applyFont="1" applyFill="1" applyBorder="1"/>
    <xf numFmtId="49" fontId="1" fillId="0" borderId="0"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xf numFmtId="0" fontId="2" fillId="6" borderId="1" xfId="0" applyFont="1" applyFill="1" applyBorder="1" applyAlignment="1">
      <alignment horizontal="left" vertical="center" wrapText="1"/>
    </xf>
    <xf numFmtId="0" fontId="0" fillId="6" borderId="1" xfId="0" applyFill="1" applyBorder="1" applyAlignment="1">
      <alignment horizontal="left" vertical="center" wrapText="1"/>
    </xf>
    <xf numFmtId="49" fontId="2" fillId="3" borderId="1" xfId="0" applyNumberFormat="1" applyFont="1" applyFill="1" applyBorder="1" applyAlignment="1">
      <alignment horizontal="left" vertical="center" wrapText="1"/>
    </xf>
    <xf numFmtId="49" fontId="7" fillId="6" borderId="32" xfId="0" applyNumberFormat="1" applyFont="1" applyFill="1" applyBorder="1" applyAlignment="1" applyProtection="1">
      <alignment horizontal="center" vertical="center" wrapText="1"/>
      <protection locked="0"/>
    </xf>
    <xf numFmtId="49" fontId="7" fillId="6" borderId="21"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0" fillId="6" borderId="1" xfId="0" quotePrefix="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49" fontId="0" fillId="6" borderId="1" xfId="0" applyNumberFormat="1" applyFill="1" applyBorder="1" applyAlignment="1">
      <alignment horizontal="left" vertical="center" wrapText="1"/>
    </xf>
    <xf numFmtId="49" fontId="0" fillId="6" borderId="1" xfId="0" quotePrefix="1" applyNumberFormat="1" applyFill="1" applyBorder="1" applyAlignment="1">
      <alignment horizontal="left" vertical="center" wrapText="1"/>
    </xf>
    <xf numFmtId="49" fontId="2" fillId="6" borderId="1" xfId="0" applyNumberFormat="1" applyFont="1" applyFill="1" applyBorder="1" applyAlignment="1">
      <alignment horizontal="left" vertical="center" wrapText="1"/>
    </xf>
    <xf numFmtId="0" fontId="2" fillId="6" borderId="1" xfId="0" applyFont="1" applyFill="1" applyBorder="1" applyAlignment="1">
      <alignment horizontal="left" vertical="center" wrapText="1"/>
    </xf>
    <xf numFmtId="49" fontId="2" fillId="6" borderId="1" xfId="0" quotePrefix="1" applyNumberFormat="1" applyFont="1" applyFill="1" applyBorder="1" applyAlignment="1">
      <alignment horizontal="left" vertical="center" wrapText="1"/>
    </xf>
    <xf numFmtId="49" fontId="4" fillId="6" borderId="1" xfId="0" quotePrefix="1" applyNumberFormat="1" applyFont="1" applyFill="1" applyBorder="1" applyAlignment="1">
      <alignment horizontal="left" vertical="center" wrapText="1"/>
    </xf>
    <xf numFmtId="49" fontId="4" fillId="6"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49" fontId="1" fillId="5" borderId="6" xfId="0" applyNumberFormat="1" applyFont="1" applyFill="1" applyBorder="1" applyAlignment="1">
      <alignment horizontal="center" vertical="center" wrapText="1"/>
    </xf>
    <xf numFmtId="49" fontId="1" fillId="5" borderId="7"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49" fontId="0" fillId="5" borderId="6" xfId="0" applyNumberFormat="1" applyFont="1" applyFill="1" applyBorder="1" applyAlignment="1">
      <alignment horizontal="center"/>
    </xf>
    <xf numFmtId="49" fontId="0" fillId="5" borderId="8" xfId="0" applyNumberFormat="1" applyFont="1" applyFill="1" applyBorder="1" applyAlignment="1">
      <alignment horizontal="center"/>
    </xf>
    <xf numFmtId="49" fontId="0" fillId="5" borderId="7" xfId="0" applyNumberFormat="1" applyFont="1" applyFill="1" applyBorder="1" applyAlignment="1">
      <alignment horizontal="center"/>
    </xf>
    <xf numFmtId="49" fontId="7" fillId="6" borderId="17" xfId="0" applyNumberFormat="1" applyFont="1" applyFill="1" applyBorder="1" applyAlignment="1" applyProtection="1">
      <alignment horizontal="left" vertical="center" wrapText="1"/>
      <protection locked="0"/>
    </xf>
    <xf numFmtId="49" fontId="7" fillId="6" borderId="23" xfId="0" applyNumberFormat="1" applyFont="1" applyFill="1" applyBorder="1" applyAlignment="1" applyProtection="1">
      <alignment horizontal="left" vertical="center" wrapText="1"/>
      <protection locked="0"/>
    </xf>
    <xf numFmtId="49" fontId="7" fillId="6" borderId="32" xfId="0" applyNumberFormat="1" applyFont="1" applyFill="1" applyBorder="1" applyAlignment="1" applyProtection="1">
      <alignment horizontal="center" vertical="center" wrapText="1"/>
      <protection locked="0"/>
    </xf>
    <xf numFmtId="49" fontId="7" fillId="6" borderId="26" xfId="0" applyNumberFormat="1" applyFont="1" applyFill="1" applyBorder="1" applyAlignment="1" applyProtection="1">
      <alignment horizontal="center" vertical="center" wrapText="1"/>
      <protection locked="0"/>
    </xf>
    <xf numFmtId="49" fontId="7" fillId="6" borderId="30" xfId="0" applyNumberFormat="1" applyFont="1" applyFill="1" applyBorder="1" applyAlignment="1" applyProtection="1">
      <alignment horizontal="left" vertical="center" wrapText="1"/>
      <protection locked="0"/>
    </xf>
    <xf numFmtId="49" fontId="7" fillId="6" borderId="25" xfId="0" applyNumberFormat="1" applyFont="1" applyFill="1" applyBorder="1" applyAlignment="1" applyProtection="1">
      <alignment horizontal="left" vertical="center" wrapText="1"/>
      <protection locked="0"/>
    </xf>
    <xf numFmtId="49" fontId="7" fillId="6" borderId="22" xfId="0" applyNumberFormat="1" applyFont="1" applyFill="1" applyBorder="1" applyAlignment="1" applyProtection="1">
      <alignment horizontal="center" vertical="center" wrapText="1"/>
      <protection locked="0"/>
    </xf>
    <xf numFmtId="49" fontId="7" fillId="6" borderId="24" xfId="0" applyNumberFormat="1" applyFont="1" applyFill="1" applyBorder="1" applyAlignment="1" applyProtection="1">
      <alignment horizontal="center" vertical="center" wrapText="1"/>
      <protection locked="0"/>
    </xf>
    <xf numFmtId="49" fontId="7" fillId="6" borderId="21"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7" borderId="18" xfId="0" applyNumberFormat="1" applyFont="1" applyFill="1" applyBorder="1" applyAlignment="1" applyProtection="1">
      <alignment horizontal="center" vertical="center" wrapText="1"/>
      <protection locked="0"/>
    </xf>
    <xf numFmtId="49" fontId="0" fillId="0" borderId="19" xfId="0" applyNumberFormat="1" applyBorder="1" applyAlignment="1">
      <alignment horizontal="center" vertical="center" wrapText="1"/>
    </xf>
    <xf numFmtId="49" fontId="0" fillId="0" borderId="20" xfId="0" applyNumberFormat="1" applyBorder="1" applyAlignment="1">
      <alignment horizontal="center" vertical="center" wrapText="1"/>
    </xf>
    <xf numFmtId="49" fontId="7" fillId="7" borderId="19" xfId="0" applyNumberFormat="1" applyFont="1" applyFill="1" applyBorder="1" applyAlignment="1" applyProtection="1">
      <alignment horizontal="center" vertical="center" wrapText="1"/>
      <protection locked="0"/>
    </xf>
    <xf numFmtId="49" fontId="7" fillId="7" borderId="20" xfId="0" applyNumberFormat="1" applyFont="1" applyFill="1" applyBorder="1" applyAlignment="1" applyProtection="1">
      <alignment horizontal="center" vertical="center" wrapText="1"/>
      <protection locked="0"/>
    </xf>
    <xf numFmtId="49" fontId="7" fillId="6" borderId="31"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cellXfs>
  <cellStyles count="3">
    <cellStyle name="Normal" xfId="0" builtinId="0"/>
    <cellStyle name="Prosent" xfId="2" builtinId="5"/>
    <cellStyle name="Totalt" xfId="1" builtinId="25"/>
  </cellStyles>
  <dxfs count="0"/>
  <tableStyles count="0" defaultTableStyle="TableStyleMedium9" defaultPivotStyle="PivotStyleLight16"/>
  <colors>
    <mruColors>
      <color rgb="FFC0C0C0"/>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mp.sharepoint.com/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customProperty" Target="../customProperty2.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C00000"/>
  </sheetPr>
  <dimension ref="A1:R296"/>
  <sheetViews>
    <sheetView tabSelected="1" zoomScale="70" zoomScaleNormal="70" workbookViewId="0">
      <pane ySplit="2" topLeftCell="A3" activePane="bottomLeft" state="frozen"/>
      <selection activeCell="J1" sqref="J1"/>
      <selection pane="bottomLeft" activeCell="D96" sqref="D96"/>
    </sheetView>
  </sheetViews>
  <sheetFormatPr baseColWidth="10" defaultColWidth="11.42578125" defaultRowHeight="15" x14ac:dyDescent="0.25"/>
  <cols>
    <col min="1" max="1" width="15" style="77" bestFit="1" customWidth="1"/>
    <col min="2" max="2" width="15.5703125" style="77" bestFit="1" customWidth="1"/>
    <col min="3" max="3" width="14.5703125" style="77" bestFit="1" customWidth="1"/>
    <col min="4" max="5" width="19.140625" style="77" bestFit="1" customWidth="1"/>
    <col min="6" max="6" width="21.5703125" style="77" bestFit="1" customWidth="1"/>
    <col min="7" max="7" width="18.140625" style="77" bestFit="1" customWidth="1"/>
    <col min="8" max="8" width="25.5703125" style="77" bestFit="1" customWidth="1"/>
    <col min="9" max="9" width="77.140625" style="77" bestFit="1" customWidth="1"/>
    <col min="10" max="10" width="14" style="77" customWidth="1"/>
    <col min="11" max="11" width="19.5703125" style="77" customWidth="1"/>
    <col min="12" max="12" width="14.140625" style="77" customWidth="1"/>
    <col min="13" max="13" width="23.42578125" style="77" customWidth="1"/>
    <col min="14" max="14" width="17.85546875" style="77" customWidth="1"/>
    <col min="15" max="15" width="16.42578125" style="77" customWidth="1"/>
    <col min="16" max="17" width="21.85546875" style="77" customWidth="1"/>
    <col min="18" max="18" width="18.5703125" style="77" customWidth="1"/>
    <col min="19" max="16384" width="11.42578125" style="77"/>
  </cols>
  <sheetData>
    <row r="1" spans="1:18" x14ac:dyDescent="0.25">
      <c r="A1" s="6"/>
      <c r="B1" s="6"/>
      <c r="C1" s="191" t="s">
        <v>184</v>
      </c>
      <c r="D1" s="192"/>
      <c r="E1" s="192"/>
      <c r="F1" s="192"/>
      <c r="G1" s="192"/>
      <c r="H1" s="192"/>
      <c r="I1" s="192"/>
      <c r="J1" s="192"/>
      <c r="K1" s="192"/>
      <c r="L1" s="192"/>
      <c r="M1" s="192"/>
      <c r="N1" s="192"/>
      <c r="O1" s="192"/>
      <c r="P1" s="193"/>
      <c r="Q1" s="194"/>
      <c r="R1" s="195"/>
    </row>
    <row r="2" spans="1:18" s="78" customFormat="1" ht="30" x14ac:dyDescent="0.25">
      <c r="A2" s="7" t="s">
        <v>176</v>
      </c>
      <c r="B2" s="7" t="s">
        <v>177</v>
      </c>
      <c r="C2" s="8" t="s">
        <v>320</v>
      </c>
      <c r="D2" s="9" t="s">
        <v>178</v>
      </c>
      <c r="E2" s="9" t="s">
        <v>179</v>
      </c>
      <c r="F2" s="9" t="s">
        <v>180</v>
      </c>
      <c r="G2" s="9" t="s">
        <v>181</v>
      </c>
      <c r="H2" s="9" t="s">
        <v>182</v>
      </c>
      <c r="I2" s="9" t="s">
        <v>183</v>
      </c>
      <c r="J2" s="9" t="s">
        <v>185</v>
      </c>
      <c r="K2" s="9" t="s">
        <v>186</v>
      </c>
      <c r="L2" s="9" t="s">
        <v>187</v>
      </c>
      <c r="M2" s="9" t="s">
        <v>188</v>
      </c>
      <c r="N2" s="10" t="s">
        <v>189</v>
      </c>
      <c r="O2" s="11" t="s">
        <v>190</v>
      </c>
      <c r="P2" s="189" t="s">
        <v>191</v>
      </c>
      <c r="Q2" s="190"/>
      <c r="R2" s="12" t="s">
        <v>192</v>
      </c>
    </row>
    <row r="3" spans="1:18" s="14" customFormat="1" ht="110.45" customHeight="1" x14ac:dyDescent="0.25">
      <c r="A3" s="79" t="s">
        <v>193</v>
      </c>
      <c r="B3" s="87">
        <v>202101001</v>
      </c>
      <c r="C3" s="1" t="s">
        <v>196</v>
      </c>
      <c r="D3" s="1" t="s">
        <v>199</v>
      </c>
      <c r="E3" s="1" t="s">
        <v>2</v>
      </c>
      <c r="F3" s="1" t="s">
        <v>3</v>
      </c>
      <c r="G3" s="3" t="s">
        <v>4</v>
      </c>
      <c r="H3" s="3"/>
      <c r="I3" s="181" t="s">
        <v>351</v>
      </c>
      <c r="J3" s="4" t="s">
        <v>5</v>
      </c>
      <c r="K3" s="1" t="s">
        <v>254</v>
      </c>
      <c r="L3" s="1" t="s">
        <v>6</v>
      </c>
      <c r="M3" s="1" t="s">
        <v>7</v>
      </c>
      <c r="N3" s="1" t="s">
        <v>288</v>
      </c>
      <c r="O3" s="188" t="s">
        <v>8</v>
      </c>
      <c r="P3" s="79" t="s">
        <v>291</v>
      </c>
      <c r="Q3" s="79" t="s">
        <v>292</v>
      </c>
      <c r="R3" s="79" t="s">
        <v>296</v>
      </c>
    </row>
    <row r="4" spans="1:18" s="14" customFormat="1" ht="124.15" customHeight="1" x14ac:dyDescent="0.25">
      <c r="A4" s="79" t="s">
        <v>193</v>
      </c>
      <c r="B4" s="88">
        <v>202101002</v>
      </c>
      <c r="C4" s="1" t="s">
        <v>196</v>
      </c>
      <c r="D4" s="1" t="s">
        <v>199</v>
      </c>
      <c r="E4" s="1" t="s">
        <v>2</v>
      </c>
      <c r="F4" s="1" t="s">
        <v>302</v>
      </c>
      <c r="G4" s="3"/>
      <c r="H4" s="3"/>
      <c r="I4" s="3" t="s">
        <v>332</v>
      </c>
      <c r="J4" s="4" t="s">
        <v>245</v>
      </c>
      <c r="K4" s="1" t="s">
        <v>254</v>
      </c>
      <c r="L4" s="1" t="s">
        <v>6</v>
      </c>
      <c r="M4" s="1" t="s">
        <v>9</v>
      </c>
      <c r="N4" s="1" t="s">
        <v>288</v>
      </c>
      <c r="O4" s="188" t="s">
        <v>8</v>
      </c>
      <c r="P4" s="79" t="s">
        <v>291</v>
      </c>
      <c r="Q4" s="79" t="s">
        <v>293</v>
      </c>
      <c r="R4" s="79" t="s">
        <v>298</v>
      </c>
    </row>
    <row r="5" spans="1:18" s="14" customFormat="1" ht="139.15" customHeight="1" x14ac:dyDescent="0.25">
      <c r="A5" s="79" t="s">
        <v>193</v>
      </c>
      <c r="B5" s="89">
        <v>202101003</v>
      </c>
      <c r="C5" s="1" t="s">
        <v>196</v>
      </c>
      <c r="D5" s="1" t="s">
        <v>199</v>
      </c>
      <c r="E5" s="1" t="s">
        <v>10</v>
      </c>
      <c r="F5" s="1"/>
      <c r="G5" s="3"/>
      <c r="H5" s="5" t="s">
        <v>306</v>
      </c>
      <c r="I5" s="80" t="s">
        <v>398</v>
      </c>
      <c r="J5" s="4" t="s">
        <v>245</v>
      </c>
      <c r="K5" s="1" t="s">
        <v>254</v>
      </c>
      <c r="L5" s="1" t="s">
        <v>6</v>
      </c>
      <c r="M5" s="1" t="s">
        <v>11</v>
      </c>
      <c r="N5" s="1" t="s">
        <v>288</v>
      </c>
      <c r="O5" s="188" t="s">
        <v>8</v>
      </c>
      <c r="P5" s="79" t="s">
        <v>292</v>
      </c>
      <c r="Q5" s="79" t="s">
        <v>293</v>
      </c>
      <c r="R5" s="79" t="s">
        <v>296</v>
      </c>
    </row>
    <row r="6" spans="1:18" s="14" customFormat="1" ht="76.900000000000006" customHeight="1" x14ac:dyDescent="0.25">
      <c r="A6" s="79" t="s">
        <v>193</v>
      </c>
      <c r="B6" s="90">
        <v>202101004</v>
      </c>
      <c r="C6" s="1" t="s">
        <v>196</v>
      </c>
      <c r="D6" s="1" t="s">
        <v>199</v>
      </c>
      <c r="E6" s="1" t="s">
        <v>10</v>
      </c>
      <c r="F6" s="1"/>
      <c r="G6" s="3"/>
      <c r="H6" s="3"/>
      <c r="I6" s="81" t="s">
        <v>200</v>
      </c>
      <c r="J6" s="4" t="s">
        <v>245</v>
      </c>
      <c r="K6" s="1" t="s">
        <v>254</v>
      </c>
      <c r="L6" s="1" t="s">
        <v>6</v>
      </c>
      <c r="M6" s="1" t="s">
        <v>12</v>
      </c>
      <c r="N6" s="1" t="s">
        <v>288</v>
      </c>
      <c r="O6" s="188" t="s">
        <v>8</v>
      </c>
      <c r="P6" s="82" t="s">
        <v>291</v>
      </c>
      <c r="Q6" s="82" t="s">
        <v>293</v>
      </c>
      <c r="R6" s="79" t="s">
        <v>296</v>
      </c>
    </row>
    <row r="7" spans="1:18" s="14" customFormat="1" ht="112.9" customHeight="1" x14ac:dyDescent="0.25">
      <c r="A7" s="79" t="s">
        <v>193</v>
      </c>
      <c r="B7" s="94">
        <v>202101005</v>
      </c>
      <c r="C7" s="1" t="s">
        <v>196</v>
      </c>
      <c r="D7" s="1" t="s">
        <v>205</v>
      </c>
      <c r="E7" s="1" t="s">
        <v>223</v>
      </c>
      <c r="F7" s="1"/>
      <c r="G7" s="3"/>
      <c r="H7" s="3" t="s">
        <v>27</v>
      </c>
      <c r="I7" s="181" t="s">
        <v>352</v>
      </c>
      <c r="J7" s="4" t="s">
        <v>246</v>
      </c>
      <c r="K7" s="1" t="s">
        <v>254</v>
      </c>
      <c r="L7" s="1" t="s">
        <v>6</v>
      </c>
      <c r="M7" s="1" t="s">
        <v>28</v>
      </c>
      <c r="N7" s="1" t="s">
        <v>288</v>
      </c>
      <c r="O7" s="188" t="s">
        <v>8</v>
      </c>
      <c r="P7" s="79" t="s">
        <v>294</v>
      </c>
      <c r="Q7" s="79" t="s">
        <v>291</v>
      </c>
      <c r="R7" s="79" t="s">
        <v>296</v>
      </c>
    </row>
    <row r="8" spans="1:18" s="14" customFormat="1" ht="118.9" customHeight="1" x14ac:dyDescent="0.25">
      <c r="A8" s="79" t="s">
        <v>193</v>
      </c>
      <c r="B8" s="95">
        <v>202101006</v>
      </c>
      <c r="C8" s="1" t="s">
        <v>196</v>
      </c>
      <c r="D8" s="1" t="s">
        <v>199</v>
      </c>
      <c r="E8" s="1" t="s">
        <v>223</v>
      </c>
      <c r="F8" s="1"/>
      <c r="G8" s="3"/>
      <c r="H8" s="3" t="s">
        <v>27</v>
      </c>
      <c r="I8" s="181" t="s">
        <v>333</v>
      </c>
      <c r="J8" s="4" t="s">
        <v>245</v>
      </c>
      <c r="K8" s="1" t="s">
        <v>254</v>
      </c>
      <c r="L8" s="1" t="s">
        <v>6</v>
      </c>
      <c r="M8" s="1" t="s">
        <v>22</v>
      </c>
      <c r="N8" s="1" t="s">
        <v>288</v>
      </c>
      <c r="O8" s="188" t="s">
        <v>8</v>
      </c>
      <c r="P8" s="79" t="s">
        <v>294</v>
      </c>
      <c r="Q8" s="79" t="s">
        <v>291</v>
      </c>
      <c r="R8" s="79" t="s">
        <v>296</v>
      </c>
    </row>
    <row r="9" spans="1:18" s="14" customFormat="1" ht="129.6" customHeight="1" x14ac:dyDescent="0.25">
      <c r="A9" s="79" t="s">
        <v>193</v>
      </c>
      <c r="B9" s="96">
        <v>202101007</v>
      </c>
      <c r="C9" s="1" t="s">
        <v>196</v>
      </c>
      <c r="D9" s="1" t="s">
        <v>199</v>
      </c>
      <c r="E9" s="1" t="s">
        <v>223</v>
      </c>
      <c r="F9" s="1"/>
      <c r="G9" s="3"/>
      <c r="H9" s="3" t="s">
        <v>27</v>
      </c>
      <c r="I9" s="181" t="s">
        <v>353</v>
      </c>
      <c r="J9" s="4" t="s">
        <v>245</v>
      </c>
      <c r="K9" s="1" t="s">
        <v>254</v>
      </c>
      <c r="L9" s="1" t="s">
        <v>6</v>
      </c>
      <c r="M9" s="1" t="s">
        <v>12</v>
      </c>
      <c r="N9" s="1" t="s">
        <v>288</v>
      </c>
      <c r="O9" s="188" t="s">
        <v>8</v>
      </c>
      <c r="P9" s="79" t="s">
        <v>292</v>
      </c>
      <c r="Q9" s="79" t="s">
        <v>293</v>
      </c>
      <c r="R9" s="79" t="s">
        <v>296</v>
      </c>
    </row>
    <row r="10" spans="1:18" s="14" customFormat="1" ht="81.599999999999994" customHeight="1" x14ac:dyDescent="0.25">
      <c r="A10" s="79" t="s">
        <v>193</v>
      </c>
      <c r="B10" s="97">
        <v>202101008</v>
      </c>
      <c r="C10" s="1" t="s">
        <v>196</v>
      </c>
      <c r="D10" s="1" t="s">
        <v>205</v>
      </c>
      <c r="E10" s="1" t="s">
        <v>13</v>
      </c>
      <c r="F10" s="1" t="s">
        <v>303</v>
      </c>
      <c r="G10" s="181"/>
      <c r="H10" s="3"/>
      <c r="I10" s="3" t="s">
        <v>202</v>
      </c>
      <c r="J10" s="4" t="s">
        <v>246</v>
      </c>
      <c r="K10" s="1" t="s">
        <v>254</v>
      </c>
      <c r="L10" s="1" t="s">
        <v>6</v>
      </c>
      <c r="M10" s="180" t="s">
        <v>14</v>
      </c>
      <c r="N10" s="1" t="s">
        <v>288</v>
      </c>
      <c r="O10" s="188" t="s">
        <v>8</v>
      </c>
      <c r="P10" s="79" t="s">
        <v>293</v>
      </c>
      <c r="Q10" s="79" t="s">
        <v>291</v>
      </c>
      <c r="R10" s="79" t="s">
        <v>298</v>
      </c>
    </row>
    <row r="11" spans="1:18" s="14" customFormat="1" ht="77.45" customHeight="1" x14ac:dyDescent="0.25">
      <c r="A11" s="79" t="s">
        <v>193</v>
      </c>
      <c r="B11" s="98">
        <v>202101009</v>
      </c>
      <c r="C11" s="1" t="s">
        <v>196</v>
      </c>
      <c r="D11" s="1" t="s">
        <v>199</v>
      </c>
      <c r="E11" s="1" t="s">
        <v>13</v>
      </c>
      <c r="F11" s="1" t="s">
        <v>303</v>
      </c>
      <c r="G11" s="181"/>
      <c r="H11" s="3"/>
      <c r="I11" s="86" t="s">
        <v>204</v>
      </c>
      <c r="J11" s="4" t="s">
        <v>15</v>
      </c>
      <c r="K11" s="1" t="s">
        <v>254</v>
      </c>
      <c r="L11" s="1" t="s">
        <v>6</v>
      </c>
      <c r="M11" s="180" t="s">
        <v>9</v>
      </c>
      <c r="N11" s="1" t="s">
        <v>288</v>
      </c>
      <c r="O11" s="188" t="s">
        <v>8</v>
      </c>
      <c r="P11" s="79" t="s">
        <v>292</v>
      </c>
      <c r="Q11" s="79" t="s">
        <v>293</v>
      </c>
      <c r="R11" s="79" t="s">
        <v>296</v>
      </c>
    </row>
    <row r="12" spans="1:18" s="14" customFormat="1" ht="171.6" customHeight="1" x14ac:dyDescent="0.25">
      <c r="A12" s="79" t="s">
        <v>193</v>
      </c>
      <c r="B12" s="99">
        <v>202101010</v>
      </c>
      <c r="C12" s="1" t="s">
        <v>196</v>
      </c>
      <c r="D12" s="1" t="s">
        <v>205</v>
      </c>
      <c r="E12" s="1" t="s">
        <v>29</v>
      </c>
      <c r="F12" s="1" t="s">
        <v>30</v>
      </c>
      <c r="G12" s="3"/>
      <c r="H12" s="3"/>
      <c r="I12" s="181" t="s">
        <v>374</v>
      </c>
      <c r="J12" s="4" t="s">
        <v>15</v>
      </c>
      <c r="K12" s="1" t="s">
        <v>31</v>
      </c>
      <c r="L12" s="1" t="s">
        <v>32</v>
      </c>
      <c r="M12" s="1" t="s">
        <v>33</v>
      </c>
      <c r="N12" s="1" t="s">
        <v>288</v>
      </c>
      <c r="O12" s="188" t="s">
        <v>8</v>
      </c>
      <c r="P12" s="79" t="s">
        <v>293</v>
      </c>
      <c r="Q12" s="79" t="s">
        <v>292</v>
      </c>
      <c r="R12" s="79" t="s">
        <v>299</v>
      </c>
    </row>
    <row r="13" spans="1:18" s="14" customFormat="1" ht="88.15" customHeight="1" x14ac:dyDescent="0.25">
      <c r="A13" s="79" t="s">
        <v>193</v>
      </c>
      <c r="B13" s="91">
        <v>202101011</v>
      </c>
      <c r="C13" s="1" t="s">
        <v>198</v>
      </c>
      <c r="D13" s="1" t="s">
        <v>208</v>
      </c>
      <c r="E13" s="1" t="s">
        <v>229</v>
      </c>
      <c r="F13" s="1"/>
      <c r="G13" s="3"/>
      <c r="H13" s="3"/>
      <c r="I13" s="3" t="s">
        <v>235</v>
      </c>
      <c r="J13" s="4"/>
      <c r="K13" s="1" t="s">
        <v>254</v>
      </c>
      <c r="L13" s="1" t="s">
        <v>215</v>
      </c>
      <c r="M13" s="1" t="s">
        <v>286</v>
      </c>
      <c r="N13" s="1" t="s">
        <v>288</v>
      </c>
      <c r="O13" s="188" t="s">
        <v>8</v>
      </c>
      <c r="P13" s="79" t="s">
        <v>294</v>
      </c>
      <c r="Q13" s="79" t="s">
        <v>305</v>
      </c>
      <c r="R13" s="79" t="s">
        <v>296</v>
      </c>
    </row>
    <row r="14" spans="1:18" s="14" customFormat="1" ht="130.9" customHeight="1" x14ac:dyDescent="0.25">
      <c r="A14" s="79" t="s">
        <v>193</v>
      </c>
      <c r="B14" s="92">
        <v>202101012</v>
      </c>
      <c r="C14" s="1" t="s">
        <v>198</v>
      </c>
      <c r="D14" s="1" t="s">
        <v>386</v>
      </c>
      <c r="E14" s="1" t="s">
        <v>226</v>
      </c>
      <c r="F14" s="1"/>
      <c r="G14" s="3"/>
      <c r="H14" s="3"/>
      <c r="I14" s="181" t="s">
        <v>384</v>
      </c>
      <c r="J14" s="4"/>
      <c r="K14" s="1" t="s">
        <v>254</v>
      </c>
      <c r="L14" s="1" t="s">
        <v>42</v>
      </c>
      <c r="M14" s="1" t="s">
        <v>43</v>
      </c>
      <c r="N14" s="1" t="s">
        <v>288</v>
      </c>
      <c r="O14" s="188" t="s">
        <v>8</v>
      </c>
      <c r="P14" s="79" t="s">
        <v>294</v>
      </c>
      <c r="Q14" s="79" t="s">
        <v>291</v>
      </c>
      <c r="R14" s="79" t="s">
        <v>296</v>
      </c>
    </row>
    <row r="15" spans="1:18" s="14" customFormat="1" ht="148.9" customHeight="1" x14ac:dyDescent="0.25">
      <c r="A15" s="79" t="s">
        <v>193</v>
      </c>
      <c r="B15" s="93">
        <v>202101013</v>
      </c>
      <c r="C15" s="1" t="s">
        <v>198</v>
      </c>
      <c r="D15" s="1" t="s">
        <v>386</v>
      </c>
      <c r="E15" s="1" t="s">
        <v>226</v>
      </c>
      <c r="F15" s="1"/>
      <c r="G15" s="3"/>
      <c r="H15" s="3"/>
      <c r="I15" s="181" t="s">
        <v>385</v>
      </c>
      <c r="J15" s="4"/>
      <c r="K15" s="1" t="s">
        <v>254</v>
      </c>
      <c r="L15" s="1" t="s">
        <v>42</v>
      </c>
      <c r="M15" s="1" t="s">
        <v>44</v>
      </c>
      <c r="N15" s="1" t="s">
        <v>288</v>
      </c>
      <c r="O15" s="188" t="s">
        <v>8</v>
      </c>
      <c r="P15" s="79" t="s">
        <v>294</v>
      </c>
      <c r="Q15" s="79" t="s">
        <v>301</v>
      </c>
      <c r="R15" s="79" t="s">
        <v>296</v>
      </c>
    </row>
    <row r="16" spans="1:18" s="14" customFormat="1" ht="141" hidden="1" customHeight="1" x14ac:dyDescent="0.25">
      <c r="A16" s="79" t="s">
        <v>193</v>
      </c>
      <c r="B16" s="108">
        <v>202101014</v>
      </c>
      <c r="C16" s="1" t="s">
        <v>197</v>
      </c>
      <c r="D16" s="1" t="s">
        <v>207</v>
      </c>
      <c r="E16" s="1" t="s">
        <v>48</v>
      </c>
      <c r="F16" s="1"/>
      <c r="G16" s="3"/>
      <c r="H16" s="3"/>
      <c r="I16" s="3" t="s">
        <v>335</v>
      </c>
      <c r="J16" s="4"/>
      <c r="K16" s="1" t="s">
        <v>258</v>
      </c>
      <c r="L16" s="1" t="s">
        <v>214</v>
      </c>
      <c r="M16" s="1" t="s">
        <v>383</v>
      </c>
      <c r="N16" s="1" t="s">
        <v>288</v>
      </c>
      <c r="O16" s="188" t="s">
        <v>8</v>
      </c>
      <c r="P16" s="79" t="s">
        <v>295</v>
      </c>
      <c r="Q16" s="79" t="s">
        <v>297</v>
      </c>
      <c r="R16" s="79" t="s">
        <v>296</v>
      </c>
    </row>
    <row r="17" spans="1:18" s="14" customFormat="1" ht="79.150000000000006" customHeight="1" x14ac:dyDescent="0.25">
      <c r="A17" s="79" t="s">
        <v>193</v>
      </c>
      <c r="B17" s="101">
        <v>202101015</v>
      </c>
      <c r="C17" s="1" t="s">
        <v>198</v>
      </c>
      <c r="D17" s="1" t="s">
        <v>49</v>
      </c>
      <c r="E17" s="1" t="s">
        <v>50</v>
      </c>
      <c r="F17" s="1"/>
      <c r="G17" s="3"/>
      <c r="H17" s="3"/>
      <c r="I17" s="3" t="s">
        <v>238</v>
      </c>
      <c r="J17" s="4"/>
      <c r="K17" s="1" t="s">
        <v>243</v>
      </c>
      <c r="L17" s="1" t="s">
        <v>215</v>
      </c>
      <c r="M17" s="1" t="s">
        <v>287</v>
      </c>
      <c r="N17" s="1" t="s">
        <v>288</v>
      </c>
      <c r="O17" s="188" t="s">
        <v>8</v>
      </c>
      <c r="P17" s="79" t="s">
        <v>305</v>
      </c>
      <c r="Q17" s="79" t="s">
        <v>294</v>
      </c>
      <c r="R17" s="79" t="s">
        <v>296</v>
      </c>
    </row>
    <row r="18" spans="1:18" s="14" customFormat="1" ht="108" customHeight="1" x14ac:dyDescent="0.25">
      <c r="A18" s="79" t="s">
        <v>193</v>
      </c>
      <c r="B18" s="100">
        <v>202101016</v>
      </c>
      <c r="C18" s="1" t="s">
        <v>196</v>
      </c>
      <c r="D18" s="1" t="s">
        <v>205</v>
      </c>
      <c r="E18" s="1" t="s">
        <v>222</v>
      </c>
      <c r="F18" s="1" t="s">
        <v>17</v>
      </c>
      <c r="G18" s="3"/>
      <c r="H18" s="3" t="s">
        <v>307</v>
      </c>
      <c r="I18" s="3" t="s">
        <v>342</v>
      </c>
      <c r="J18" s="4" t="s">
        <v>245</v>
      </c>
      <c r="K18" s="1" t="s">
        <v>254</v>
      </c>
      <c r="L18" s="1" t="s">
        <v>6</v>
      </c>
      <c r="M18" s="1" t="s">
        <v>18</v>
      </c>
      <c r="N18" s="1" t="s">
        <v>288</v>
      </c>
      <c r="O18" s="188" t="s">
        <v>19</v>
      </c>
      <c r="P18" s="79" t="s">
        <v>291</v>
      </c>
      <c r="Q18" s="79" t="s">
        <v>294</v>
      </c>
      <c r="R18" s="79" t="s">
        <v>296</v>
      </c>
    </row>
    <row r="19" spans="1:18" s="14" customFormat="1" ht="96" customHeight="1" x14ac:dyDescent="0.25">
      <c r="A19" s="79" t="s">
        <v>193</v>
      </c>
      <c r="B19" s="102">
        <v>202101017</v>
      </c>
      <c r="C19" s="1" t="s">
        <v>196</v>
      </c>
      <c r="D19" s="1" t="s">
        <v>205</v>
      </c>
      <c r="E19" s="1" t="s">
        <v>222</v>
      </c>
      <c r="F19" s="1" t="s">
        <v>17</v>
      </c>
      <c r="G19" s="182" t="s">
        <v>20</v>
      </c>
      <c r="H19" s="181" t="s">
        <v>21</v>
      </c>
      <c r="I19" s="181" t="s">
        <v>343</v>
      </c>
      <c r="J19" s="4" t="s">
        <v>245</v>
      </c>
      <c r="K19" s="1" t="s">
        <v>254</v>
      </c>
      <c r="L19" s="1" t="s">
        <v>6</v>
      </c>
      <c r="M19" s="182" t="s">
        <v>12</v>
      </c>
      <c r="N19" s="1" t="s">
        <v>288</v>
      </c>
      <c r="O19" s="188" t="s">
        <v>19</v>
      </c>
      <c r="P19" s="79" t="s">
        <v>291</v>
      </c>
      <c r="Q19" s="79" t="s">
        <v>294</v>
      </c>
      <c r="R19" s="79" t="s">
        <v>296</v>
      </c>
    </row>
    <row r="20" spans="1:18" s="14" customFormat="1" ht="95.45" customHeight="1" x14ac:dyDescent="0.25">
      <c r="A20" s="79" t="s">
        <v>193</v>
      </c>
      <c r="B20" s="103">
        <v>202101018</v>
      </c>
      <c r="C20" s="1" t="s">
        <v>196</v>
      </c>
      <c r="D20" s="1" t="s">
        <v>199</v>
      </c>
      <c r="E20" s="1" t="s">
        <v>222</v>
      </c>
      <c r="F20" s="1" t="s">
        <v>17</v>
      </c>
      <c r="G20" s="182" t="s">
        <v>20</v>
      </c>
      <c r="H20" s="3" t="s">
        <v>308</v>
      </c>
      <c r="I20" s="3" t="s">
        <v>344</v>
      </c>
      <c r="J20" s="4" t="s">
        <v>245</v>
      </c>
      <c r="K20" s="1" t="s">
        <v>254</v>
      </c>
      <c r="L20" s="1" t="s">
        <v>6</v>
      </c>
      <c r="M20" s="182" t="s">
        <v>22</v>
      </c>
      <c r="N20" s="1" t="s">
        <v>288</v>
      </c>
      <c r="O20" s="188" t="s">
        <v>19</v>
      </c>
      <c r="P20" s="79" t="s">
        <v>291</v>
      </c>
      <c r="Q20" s="79" t="s">
        <v>294</v>
      </c>
      <c r="R20" s="79" t="s">
        <v>296</v>
      </c>
    </row>
    <row r="21" spans="1:18" s="14" customFormat="1" ht="75.599999999999994" customHeight="1" x14ac:dyDescent="0.25">
      <c r="A21" s="79" t="s">
        <v>193</v>
      </c>
      <c r="B21" s="104">
        <v>202101019</v>
      </c>
      <c r="C21" s="1" t="s">
        <v>196</v>
      </c>
      <c r="D21" s="1" t="s">
        <v>199</v>
      </c>
      <c r="E21" s="1" t="s">
        <v>222</v>
      </c>
      <c r="F21" s="1" t="s">
        <v>17</v>
      </c>
      <c r="G21" s="3" t="s">
        <v>23</v>
      </c>
      <c r="H21" s="3" t="s">
        <v>24</v>
      </c>
      <c r="I21" s="181" t="s">
        <v>399</v>
      </c>
      <c r="J21" s="4" t="s">
        <v>245</v>
      </c>
      <c r="K21" s="1" t="s">
        <v>254</v>
      </c>
      <c r="L21" s="1" t="s">
        <v>6</v>
      </c>
      <c r="M21" s="1" t="s">
        <v>25</v>
      </c>
      <c r="N21" s="1" t="s">
        <v>288</v>
      </c>
      <c r="O21" s="188" t="s">
        <v>19</v>
      </c>
      <c r="P21" s="79" t="s">
        <v>291</v>
      </c>
      <c r="Q21" s="79" t="s">
        <v>294</v>
      </c>
      <c r="R21" s="79" t="s">
        <v>296</v>
      </c>
    </row>
    <row r="22" spans="1:18" s="14" customFormat="1" ht="81.599999999999994" customHeight="1" x14ac:dyDescent="0.25">
      <c r="A22" s="79" t="s">
        <v>193</v>
      </c>
      <c r="B22" s="105">
        <v>202101020</v>
      </c>
      <c r="C22" s="1" t="s">
        <v>196</v>
      </c>
      <c r="D22" s="1" t="s">
        <v>205</v>
      </c>
      <c r="E22" s="1" t="s">
        <v>224</v>
      </c>
      <c r="F22" s="1"/>
      <c r="G22" s="3"/>
      <c r="H22" s="3"/>
      <c r="I22" s="181" t="s">
        <v>397</v>
      </c>
      <c r="J22" s="4" t="s">
        <v>15</v>
      </c>
      <c r="K22" s="1" t="s">
        <v>254</v>
      </c>
      <c r="L22" s="1" t="s">
        <v>6</v>
      </c>
      <c r="M22" s="1" t="s">
        <v>9</v>
      </c>
      <c r="N22" s="1" t="s">
        <v>288</v>
      </c>
      <c r="O22" s="188" t="s">
        <v>19</v>
      </c>
      <c r="P22" s="79" t="s">
        <v>292</v>
      </c>
      <c r="Q22" s="79" t="s">
        <v>291</v>
      </c>
      <c r="R22" s="79" t="s">
        <v>299</v>
      </c>
    </row>
    <row r="23" spans="1:18" s="14" customFormat="1" ht="124.15" customHeight="1" x14ac:dyDescent="0.25">
      <c r="A23" s="79" t="s">
        <v>193</v>
      </c>
      <c r="B23" s="110">
        <v>202101021</v>
      </c>
      <c r="C23" s="1" t="s">
        <v>196</v>
      </c>
      <c r="D23" s="1" t="s">
        <v>199</v>
      </c>
      <c r="E23" s="1" t="s">
        <v>224</v>
      </c>
      <c r="F23" s="1" t="s">
        <v>35</v>
      </c>
      <c r="G23" s="3"/>
      <c r="H23" s="3"/>
      <c r="I23" s="181" t="s">
        <v>375</v>
      </c>
      <c r="J23" s="4" t="s">
        <v>15</v>
      </c>
      <c r="K23" s="1" t="s">
        <v>31</v>
      </c>
      <c r="L23" s="1" t="s">
        <v>32</v>
      </c>
      <c r="M23" s="1" t="s">
        <v>36</v>
      </c>
      <c r="N23" s="1" t="s">
        <v>288</v>
      </c>
      <c r="O23" s="188" t="s">
        <v>19</v>
      </c>
      <c r="P23" s="79" t="s">
        <v>293</v>
      </c>
      <c r="Q23" s="79" t="s">
        <v>292</v>
      </c>
      <c r="R23" s="79" t="s">
        <v>299</v>
      </c>
    </row>
    <row r="24" spans="1:18" s="14" customFormat="1" ht="96" customHeight="1" x14ac:dyDescent="0.25">
      <c r="A24" s="79" t="s">
        <v>193</v>
      </c>
      <c r="B24" s="111">
        <v>202101022</v>
      </c>
      <c r="C24" s="1" t="s">
        <v>196</v>
      </c>
      <c r="D24" s="1" t="s">
        <v>199</v>
      </c>
      <c r="E24" s="1" t="s">
        <v>225</v>
      </c>
      <c r="F24" s="1" t="s">
        <v>367</v>
      </c>
      <c r="G24" s="3"/>
      <c r="H24" s="184" t="s">
        <v>309</v>
      </c>
      <c r="I24" s="181" t="s">
        <v>368</v>
      </c>
      <c r="J24" s="4" t="s">
        <v>15</v>
      </c>
      <c r="K24" s="1" t="s">
        <v>254</v>
      </c>
      <c r="L24" s="1" t="s">
        <v>6</v>
      </c>
      <c r="M24" s="1" t="s">
        <v>7</v>
      </c>
      <c r="N24" s="1" t="s">
        <v>288</v>
      </c>
      <c r="O24" s="188" t="s">
        <v>19</v>
      </c>
      <c r="P24" s="79" t="s">
        <v>293</v>
      </c>
      <c r="Q24" s="79" t="s">
        <v>292</v>
      </c>
      <c r="R24" s="79" t="s">
        <v>296</v>
      </c>
    </row>
    <row r="25" spans="1:18" s="14" customFormat="1" ht="97.9" customHeight="1" x14ac:dyDescent="0.25">
      <c r="A25" s="79" t="s">
        <v>193</v>
      </c>
      <c r="B25" s="107">
        <v>202101023</v>
      </c>
      <c r="C25" s="1" t="s">
        <v>196</v>
      </c>
      <c r="D25" s="1" t="s">
        <v>199</v>
      </c>
      <c r="E25" s="1" t="s">
        <v>225</v>
      </c>
      <c r="F25" s="1" t="s">
        <v>367</v>
      </c>
      <c r="G25" s="3"/>
      <c r="H25" s="3" t="s">
        <v>310</v>
      </c>
      <c r="I25" s="181" t="s">
        <v>354</v>
      </c>
      <c r="J25" s="4" t="s">
        <v>247</v>
      </c>
      <c r="K25" s="1" t="s">
        <v>254</v>
      </c>
      <c r="L25" s="1" t="s">
        <v>6</v>
      </c>
      <c r="M25" s="1" t="s">
        <v>38</v>
      </c>
      <c r="N25" s="1" t="s">
        <v>288</v>
      </c>
      <c r="O25" s="188" t="s">
        <v>19</v>
      </c>
      <c r="P25" s="79" t="s">
        <v>291</v>
      </c>
      <c r="Q25" s="79" t="s">
        <v>292</v>
      </c>
      <c r="R25" s="79" t="s">
        <v>298</v>
      </c>
    </row>
    <row r="26" spans="1:18" s="14" customFormat="1" ht="94.15" customHeight="1" x14ac:dyDescent="0.25">
      <c r="A26" s="79" t="s">
        <v>193</v>
      </c>
      <c r="B26" s="106">
        <v>202101024</v>
      </c>
      <c r="C26" s="1" t="s">
        <v>196</v>
      </c>
      <c r="D26" s="1" t="s">
        <v>199</v>
      </c>
      <c r="E26" s="1" t="s">
        <v>225</v>
      </c>
      <c r="F26" s="1" t="s">
        <v>367</v>
      </c>
      <c r="G26" s="3"/>
      <c r="H26" s="3" t="s">
        <v>39</v>
      </c>
      <c r="I26" s="181" t="s">
        <v>355</v>
      </c>
      <c r="J26" s="4" t="s">
        <v>15</v>
      </c>
      <c r="K26" s="1" t="s">
        <v>254</v>
      </c>
      <c r="L26" s="1" t="s">
        <v>6</v>
      </c>
      <c r="M26" s="1" t="s">
        <v>9</v>
      </c>
      <c r="N26" s="1" t="s">
        <v>288</v>
      </c>
      <c r="O26" s="188" t="s">
        <v>19</v>
      </c>
      <c r="P26" s="79" t="s">
        <v>293</v>
      </c>
      <c r="Q26" s="79" t="s">
        <v>292</v>
      </c>
      <c r="R26" s="79" t="s">
        <v>296</v>
      </c>
    </row>
    <row r="27" spans="1:18" s="14" customFormat="1" ht="91.9" customHeight="1" x14ac:dyDescent="0.25">
      <c r="A27" s="79" t="s">
        <v>193</v>
      </c>
      <c r="B27" s="112">
        <v>202101025</v>
      </c>
      <c r="C27" s="1" t="s">
        <v>196</v>
      </c>
      <c r="D27" s="1" t="s">
        <v>199</v>
      </c>
      <c r="E27" s="1" t="s">
        <v>225</v>
      </c>
      <c r="F27" s="1" t="s">
        <v>367</v>
      </c>
      <c r="G27" s="3"/>
      <c r="H27" s="3" t="s">
        <v>40</v>
      </c>
      <c r="I27" s="181" t="s">
        <v>369</v>
      </c>
      <c r="J27" s="4" t="s">
        <v>245</v>
      </c>
      <c r="K27" s="1" t="s">
        <v>254</v>
      </c>
      <c r="L27" s="1" t="s">
        <v>6</v>
      </c>
      <c r="M27" s="1" t="s">
        <v>41</v>
      </c>
      <c r="N27" s="1" t="s">
        <v>288</v>
      </c>
      <c r="O27" s="188" t="s">
        <v>19</v>
      </c>
      <c r="P27" s="79" t="s">
        <v>291</v>
      </c>
      <c r="Q27" s="79" t="s">
        <v>292</v>
      </c>
      <c r="R27" s="79" t="s">
        <v>296</v>
      </c>
    </row>
    <row r="28" spans="1:18" s="14" customFormat="1" ht="99.6" hidden="1" customHeight="1" x14ac:dyDescent="0.25">
      <c r="A28" s="79" t="s">
        <v>193</v>
      </c>
      <c r="B28" s="109">
        <v>202101026</v>
      </c>
      <c r="C28" s="1" t="s">
        <v>197</v>
      </c>
      <c r="D28" s="1" t="s">
        <v>207</v>
      </c>
      <c r="E28" s="1" t="s">
        <v>228</v>
      </c>
      <c r="F28" s="1"/>
      <c r="G28" s="3"/>
      <c r="H28" s="3"/>
      <c r="I28" s="3" t="s">
        <v>233</v>
      </c>
      <c r="J28" s="4"/>
      <c r="K28" s="1" t="s">
        <v>387</v>
      </c>
      <c r="L28" s="1" t="s">
        <v>46</v>
      </c>
      <c r="M28" s="1" t="s">
        <v>47</v>
      </c>
      <c r="N28" s="1" t="s">
        <v>288</v>
      </c>
      <c r="O28" s="188" t="s">
        <v>19</v>
      </c>
      <c r="P28" s="79" t="s">
        <v>295</v>
      </c>
      <c r="Q28" s="79" t="s">
        <v>297</v>
      </c>
      <c r="R28" s="79" t="s">
        <v>299</v>
      </c>
    </row>
    <row r="29" spans="1:18" s="14" customFormat="1" ht="149.44999999999999" hidden="1" customHeight="1" x14ac:dyDescent="0.25">
      <c r="A29" s="79" t="s">
        <v>193</v>
      </c>
      <c r="B29" s="113">
        <v>202101027</v>
      </c>
      <c r="C29" s="1" t="s">
        <v>197</v>
      </c>
      <c r="D29" s="1" t="s">
        <v>207</v>
      </c>
      <c r="E29" s="1" t="s">
        <v>227</v>
      </c>
      <c r="F29" s="1"/>
      <c r="G29" s="3"/>
      <c r="H29" s="3"/>
      <c r="I29" s="3" t="s">
        <v>334</v>
      </c>
      <c r="J29" s="4"/>
      <c r="K29" s="1" t="s">
        <v>387</v>
      </c>
      <c r="L29" s="1" t="s">
        <v>213</v>
      </c>
      <c r="M29" s="1" t="s">
        <v>276</v>
      </c>
      <c r="N29" s="1" t="s">
        <v>288</v>
      </c>
      <c r="O29" s="188" t="s">
        <v>53</v>
      </c>
      <c r="P29" s="79" t="s">
        <v>295</v>
      </c>
      <c r="Q29" s="79" t="s">
        <v>297</v>
      </c>
      <c r="R29" s="79" t="s">
        <v>296</v>
      </c>
    </row>
    <row r="30" spans="1:18" s="14" customFormat="1" ht="127.15" customHeight="1" x14ac:dyDescent="0.25">
      <c r="A30" s="79" t="s">
        <v>195</v>
      </c>
      <c r="B30" s="114">
        <v>202103001</v>
      </c>
      <c r="C30" s="1" t="s">
        <v>196</v>
      </c>
      <c r="D30" s="1" t="s">
        <v>205</v>
      </c>
      <c r="E30" s="1" t="s">
        <v>225</v>
      </c>
      <c r="F30" s="1" t="s">
        <v>91</v>
      </c>
      <c r="G30" s="3"/>
      <c r="H30" s="3" t="s">
        <v>92</v>
      </c>
      <c r="I30" s="181" t="s">
        <v>378</v>
      </c>
      <c r="J30" s="4" t="s">
        <v>15</v>
      </c>
      <c r="K30" s="182" t="s">
        <v>370</v>
      </c>
      <c r="L30" s="1" t="s">
        <v>6</v>
      </c>
      <c r="M30" s="1" t="s">
        <v>93</v>
      </c>
      <c r="N30" s="182" t="s">
        <v>288</v>
      </c>
      <c r="O30" s="188" t="s">
        <v>19</v>
      </c>
      <c r="P30" s="79" t="s">
        <v>293</v>
      </c>
      <c r="Q30" s="79" t="s">
        <v>294</v>
      </c>
      <c r="R30" s="79" t="s">
        <v>299</v>
      </c>
    </row>
    <row r="31" spans="1:18" s="14" customFormat="1" ht="160.15" customHeight="1" x14ac:dyDescent="0.25">
      <c r="A31" s="79" t="s">
        <v>195</v>
      </c>
      <c r="B31" s="115">
        <v>202103002</v>
      </c>
      <c r="C31" s="1" t="s">
        <v>196</v>
      </c>
      <c r="D31" s="1" t="s">
        <v>205</v>
      </c>
      <c r="E31" s="1" t="s">
        <v>60</v>
      </c>
      <c r="F31" s="1" t="s">
        <v>304</v>
      </c>
      <c r="G31" s="3"/>
      <c r="H31" s="3"/>
      <c r="I31" s="181" t="s">
        <v>380</v>
      </c>
      <c r="J31" s="4" t="s">
        <v>246</v>
      </c>
      <c r="K31" s="1" t="s">
        <v>259</v>
      </c>
      <c r="L31" s="1" t="s">
        <v>269</v>
      </c>
      <c r="M31" s="1" t="s">
        <v>382</v>
      </c>
      <c r="N31" s="1" t="s">
        <v>288</v>
      </c>
      <c r="O31" s="188" t="s">
        <v>19</v>
      </c>
      <c r="P31" s="79" t="s">
        <v>293</v>
      </c>
      <c r="Q31" s="79" t="s">
        <v>292</v>
      </c>
      <c r="R31" s="79" t="s">
        <v>299</v>
      </c>
    </row>
    <row r="32" spans="1:18" s="14" customFormat="1" ht="165.6" customHeight="1" x14ac:dyDescent="0.25">
      <c r="A32" s="79" t="s">
        <v>195</v>
      </c>
      <c r="B32" s="116">
        <v>202103004</v>
      </c>
      <c r="C32" s="1" t="s">
        <v>196</v>
      </c>
      <c r="D32" s="1" t="s">
        <v>199</v>
      </c>
      <c r="E32" s="1" t="s">
        <v>223</v>
      </c>
      <c r="F32" s="1"/>
      <c r="G32" s="3"/>
      <c r="H32" s="3" t="s">
        <v>347</v>
      </c>
      <c r="I32" s="181" t="s">
        <v>381</v>
      </c>
      <c r="J32" s="4" t="s">
        <v>246</v>
      </c>
      <c r="K32" s="1" t="s">
        <v>67</v>
      </c>
      <c r="L32" s="1" t="s">
        <v>68</v>
      </c>
      <c r="M32" s="1" t="s">
        <v>22</v>
      </c>
      <c r="N32" s="1" t="s">
        <v>288</v>
      </c>
      <c r="O32" s="188" t="s">
        <v>19</v>
      </c>
      <c r="P32" s="79" t="s">
        <v>292</v>
      </c>
      <c r="Q32" s="79" t="s">
        <v>293</v>
      </c>
      <c r="R32" s="79" t="s">
        <v>299</v>
      </c>
    </row>
    <row r="33" spans="1:18" s="14" customFormat="1" ht="112.9" customHeight="1" x14ac:dyDescent="0.25">
      <c r="A33" s="79" t="s">
        <v>195</v>
      </c>
      <c r="B33" s="117">
        <v>202103005</v>
      </c>
      <c r="C33" s="1" t="s">
        <v>196</v>
      </c>
      <c r="D33" s="1" t="s">
        <v>211</v>
      </c>
      <c r="E33" s="1" t="s">
        <v>29</v>
      </c>
      <c r="F33" s="1" t="s">
        <v>30</v>
      </c>
      <c r="G33" s="3"/>
      <c r="H33" s="3"/>
      <c r="I33" s="3" t="s">
        <v>250</v>
      </c>
      <c r="J33" s="4"/>
      <c r="K33" s="1" t="s">
        <v>254</v>
      </c>
      <c r="L33" s="1" t="s">
        <v>6</v>
      </c>
      <c r="M33" s="1" t="s">
        <v>79</v>
      </c>
      <c r="N33" s="1" t="s">
        <v>290</v>
      </c>
      <c r="O33" s="188" t="s">
        <v>19</v>
      </c>
      <c r="P33" s="79" t="s">
        <v>292</v>
      </c>
      <c r="Q33" s="79" t="s">
        <v>293</v>
      </c>
      <c r="R33" s="79" t="s">
        <v>299</v>
      </c>
    </row>
    <row r="34" spans="1:18" s="14" customFormat="1" ht="69" customHeight="1" x14ac:dyDescent="0.25">
      <c r="A34" s="79" t="s">
        <v>195</v>
      </c>
      <c r="B34" s="118">
        <v>202103006</v>
      </c>
      <c r="C34" s="1" t="s">
        <v>196</v>
      </c>
      <c r="D34" s="1" t="s">
        <v>205</v>
      </c>
      <c r="E34" s="1" t="s">
        <v>60</v>
      </c>
      <c r="F34" s="1" t="s">
        <v>61</v>
      </c>
      <c r="G34" s="3"/>
      <c r="H34" s="181" t="s">
        <v>62</v>
      </c>
      <c r="I34" s="181" t="s">
        <v>356</v>
      </c>
      <c r="J34" s="4" t="s">
        <v>246</v>
      </c>
      <c r="K34" s="1" t="s">
        <v>254</v>
      </c>
      <c r="L34" s="1" t="s">
        <v>6</v>
      </c>
      <c r="M34" s="1" t="s">
        <v>63</v>
      </c>
      <c r="N34" s="1" t="s">
        <v>288</v>
      </c>
      <c r="O34" s="188" t="s">
        <v>19</v>
      </c>
      <c r="P34" s="79" t="s">
        <v>292</v>
      </c>
      <c r="Q34" s="79" t="s">
        <v>293</v>
      </c>
      <c r="R34" s="79" t="s">
        <v>296</v>
      </c>
    </row>
    <row r="35" spans="1:18" s="14" customFormat="1" ht="79.150000000000006" customHeight="1" x14ac:dyDescent="0.25">
      <c r="A35" s="79" t="s">
        <v>195</v>
      </c>
      <c r="B35" s="119">
        <v>202103007</v>
      </c>
      <c r="C35" s="1" t="s">
        <v>196</v>
      </c>
      <c r="D35" s="1" t="s">
        <v>205</v>
      </c>
      <c r="E35" s="1" t="s">
        <v>60</v>
      </c>
      <c r="F35" s="1" t="s">
        <v>64</v>
      </c>
      <c r="G35" s="3"/>
      <c r="H35" s="3"/>
      <c r="I35" s="3" t="s">
        <v>212</v>
      </c>
      <c r="J35" s="4" t="s">
        <v>248</v>
      </c>
      <c r="K35" s="1" t="s">
        <v>254</v>
      </c>
      <c r="L35" s="1" t="s">
        <v>6</v>
      </c>
      <c r="M35" s="1" t="s">
        <v>22</v>
      </c>
      <c r="N35" s="1" t="s">
        <v>288</v>
      </c>
      <c r="O35" s="188" t="s">
        <v>57</v>
      </c>
      <c r="P35" s="79" t="s">
        <v>292</v>
      </c>
      <c r="Q35" s="79" t="s">
        <v>291</v>
      </c>
      <c r="R35" s="79" t="s">
        <v>298</v>
      </c>
    </row>
    <row r="36" spans="1:18" s="14" customFormat="1" ht="50.45" customHeight="1" x14ac:dyDescent="0.25">
      <c r="A36" s="79" t="s">
        <v>195</v>
      </c>
      <c r="B36" s="120">
        <v>202103008</v>
      </c>
      <c r="C36" s="1" t="s">
        <v>196</v>
      </c>
      <c r="D36" s="1" t="s">
        <v>199</v>
      </c>
      <c r="E36" s="1" t="s">
        <v>60</v>
      </c>
      <c r="F36" s="1" t="s">
        <v>61</v>
      </c>
      <c r="G36" s="3"/>
      <c r="H36" s="3" t="s">
        <v>62</v>
      </c>
      <c r="I36" s="181" t="s">
        <v>357</v>
      </c>
      <c r="J36" s="4" t="s">
        <v>248</v>
      </c>
      <c r="K36" s="1" t="s">
        <v>254</v>
      </c>
      <c r="L36" s="1" t="s">
        <v>6</v>
      </c>
      <c r="M36" s="1" t="s">
        <v>54</v>
      </c>
      <c r="N36" s="1" t="s">
        <v>288</v>
      </c>
      <c r="O36" s="188" t="s">
        <v>57</v>
      </c>
      <c r="P36" s="79" t="s">
        <v>293</v>
      </c>
      <c r="Q36" s="79" t="s">
        <v>294</v>
      </c>
      <c r="R36" s="79" t="s">
        <v>296</v>
      </c>
    </row>
    <row r="37" spans="1:18" s="14" customFormat="1" ht="120" customHeight="1" x14ac:dyDescent="0.25">
      <c r="A37" s="79" t="s">
        <v>195</v>
      </c>
      <c r="B37" s="121">
        <v>202103009</v>
      </c>
      <c r="C37" s="1" t="s">
        <v>196</v>
      </c>
      <c r="D37" s="1" t="s">
        <v>199</v>
      </c>
      <c r="E37" s="1" t="s">
        <v>60</v>
      </c>
      <c r="F37" s="1" t="s">
        <v>64</v>
      </c>
      <c r="G37" s="3"/>
      <c r="H37" s="3"/>
      <c r="I37" s="3" t="s">
        <v>348</v>
      </c>
      <c r="J37" s="4" t="s">
        <v>248</v>
      </c>
      <c r="K37" s="1" t="s">
        <v>254</v>
      </c>
      <c r="L37" s="1" t="s">
        <v>6</v>
      </c>
      <c r="M37" s="1" t="s">
        <v>33</v>
      </c>
      <c r="N37" s="1" t="s">
        <v>288</v>
      </c>
      <c r="O37" s="188" t="s">
        <v>57</v>
      </c>
      <c r="P37" s="79" t="s">
        <v>294</v>
      </c>
      <c r="Q37" s="79" t="s">
        <v>291</v>
      </c>
      <c r="R37" s="79" t="s">
        <v>298</v>
      </c>
    </row>
    <row r="38" spans="1:18" s="14" customFormat="1" ht="79.150000000000006" customHeight="1" x14ac:dyDescent="0.25">
      <c r="A38" s="79" t="s">
        <v>195</v>
      </c>
      <c r="B38" s="122">
        <v>202103010</v>
      </c>
      <c r="C38" s="1" t="s">
        <v>196</v>
      </c>
      <c r="D38" s="1" t="s">
        <v>199</v>
      </c>
      <c r="E38" s="1" t="s">
        <v>60</v>
      </c>
      <c r="F38" s="1" t="s">
        <v>64</v>
      </c>
      <c r="G38" s="3"/>
      <c r="H38" s="3"/>
      <c r="I38" s="181" t="s">
        <v>358</v>
      </c>
      <c r="J38" s="4" t="s">
        <v>248</v>
      </c>
      <c r="K38" s="1" t="s">
        <v>254</v>
      </c>
      <c r="L38" s="1" t="s">
        <v>6</v>
      </c>
      <c r="M38" s="1" t="s">
        <v>65</v>
      </c>
      <c r="N38" s="1" t="s">
        <v>288</v>
      </c>
      <c r="O38" s="188" t="s">
        <v>57</v>
      </c>
      <c r="P38" s="79" t="s">
        <v>292</v>
      </c>
      <c r="Q38" s="79" t="s">
        <v>294</v>
      </c>
      <c r="R38" s="79" t="s">
        <v>296</v>
      </c>
    </row>
    <row r="39" spans="1:18" s="14" customFormat="1" ht="123" customHeight="1" x14ac:dyDescent="0.25">
      <c r="A39" s="79" t="s">
        <v>195</v>
      </c>
      <c r="B39" s="123">
        <v>202103011</v>
      </c>
      <c r="C39" s="1" t="s">
        <v>196</v>
      </c>
      <c r="D39" s="1" t="s">
        <v>209</v>
      </c>
      <c r="E39" s="1" t="s">
        <v>48</v>
      </c>
      <c r="F39" s="1"/>
      <c r="G39" s="3"/>
      <c r="H39" s="3"/>
      <c r="I39" s="181" t="s">
        <v>376</v>
      </c>
      <c r="J39" s="4" t="s">
        <v>66</v>
      </c>
      <c r="K39" s="1" t="s">
        <v>67</v>
      </c>
      <c r="L39" s="1" t="s">
        <v>68</v>
      </c>
      <c r="M39" s="1" t="s">
        <v>69</v>
      </c>
      <c r="N39" s="1" t="s">
        <v>288</v>
      </c>
      <c r="O39" s="188" t="s">
        <v>57</v>
      </c>
      <c r="P39" s="79" t="s">
        <v>293</v>
      </c>
      <c r="Q39" s="79" t="s">
        <v>292</v>
      </c>
      <c r="R39" s="79" t="s">
        <v>296</v>
      </c>
    </row>
    <row r="40" spans="1:18" s="14" customFormat="1" ht="63" customHeight="1" x14ac:dyDescent="0.25">
      <c r="A40" s="79" t="s">
        <v>195</v>
      </c>
      <c r="B40" s="125">
        <v>202103011</v>
      </c>
      <c r="C40" s="1" t="s">
        <v>196</v>
      </c>
      <c r="D40" s="1" t="s">
        <v>205</v>
      </c>
      <c r="E40" s="1" t="s">
        <v>70</v>
      </c>
      <c r="F40" s="1" t="s">
        <v>174</v>
      </c>
      <c r="G40" s="3" t="s">
        <v>173</v>
      </c>
      <c r="H40" s="3"/>
      <c r="I40" s="3" t="s">
        <v>336</v>
      </c>
      <c r="J40" s="4" t="s">
        <v>15</v>
      </c>
      <c r="K40" s="1" t="s">
        <v>254</v>
      </c>
      <c r="L40" s="1" t="s">
        <v>6</v>
      </c>
      <c r="M40" s="1" t="s">
        <v>7</v>
      </c>
      <c r="N40" s="1" t="s">
        <v>288</v>
      </c>
      <c r="O40" s="188" t="s">
        <v>57</v>
      </c>
      <c r="P40" s="79" t="s">
        <v>293</v>
      </c>
      <c r="Q40" s="79" t="s">
        <v>291</v>
      </c>
      <c r="R40" s="79" t="s">
        <v>296</v>
      </c>
    </row>
    <row r="41" spans="1:18" s="14" customFormat="1" ht="78" customHeight="1" x14ac:dyDescent="0.25">
      <c r="A41" s="79" t="s">
        <v>195</v>
      </c>
      <c r="B41" s="126">
        <v>202103012</v>
      </c>
      <c r="C41" s="1" t="s">
        <v>196</v>
      </c>
      <c r="D41" s="1" t="s">
        <v>210</v>
      </c>
      <c r="E41" s="1" t="s">
        <v>70</v>
      </c>
      <c r="F41" s="1" t="s">
        <v>71</v>
      </c>
      <c r="G41" s="3"/>
      <c r="H41" s="3" t="s">
        <v>331</v>
      </c>
      <c r="I41" s="3" t="s">
        <v>337</v>
      </c>
      <c r="J41" s="4"/>
      <c r="K41" s="1" t="s">
        <v>254</v>
      </c>
      <c r="L41" s="1" t="s">
        <v>6</v>
      </c>
      <c r="M41" s="1" t="s">
        <v>12</v>
      </c>
      <c r="N41" s="1" t="s">
        <v>288</v>
      </c>
      <c r="O41" s="188" t="s">
        <v>57</v>
      </c>
      <c r="P41" s="79" t="s">
        <v>291</v>
      </c>
      <c r="Q41" s="79" t="s">
        <v>294</v>
      </c>
      <c r="R41" s="79" t="s">
        <v>296</v>
      </c>
    </row>
    <row r="42" spans="1:18" s="14" customFormat="1" ht="48.6" customHeight="1" x14ac:dyDescent="0.25">
      <c r="A42" s="79" t="s">
        <v>195</v>
      </c>
      <c r="B42" s="124">
        <v>202103013</v>
      </c>
      <c r="C42" s="1" t="s">
        <v>196</v>
      </c>
      <c r="D42" s="1" t="s">
        <v>205</v>
      </c>
      <c r="E42" s="1" t="s">
        <v>48</v>
      </c>
      <c r="F42" s="1" t="s">
        <v>89</v>
      </c>
      <c r="G42" s="3"/>
      <c r="H42" s="3"/>
      <c r="I42" s="3" t="s">
        <v>218</v>
      </c>
      <c r="J42" s="4" t="s">
        <v>246</v>
      </c>
      <c r="K42" s="1" t="s">
        <v>370</v>
      </c>
      <c r="L42" s="1" t="s">
        <v>6</v>
      </c>
      <c r="M42" s="1" t="s">
        <v>11</v>
      </c>
      <c r="N42" s="1" t="s">
        <v>288</v>
      </c>
      <c r="O42" s="188" t="s">
        <v>57</v>
      </c>
      <c r="P42" s="79" t="s">
        <v>293</v>
      </c>
      <c r="Q42" s="79" t="s">
        <v>292</v>
      </c>
      <c r="R42" s="79" t="s">
        <v>299</v>
      </c>
    </row>
    <row r="43" spans="1:18" s="14" customFormat="1" ht="58.9" customHeight="1" x14ac:dyDescent="0.25">
      <c r="A43" s="79" t="s">
        <v>195</v>
      </c>
      <c r="B43" s="127">
        <v>202103014</v>
      </c>
      <c r="C43" s="1" t="s">
        <v>196</v>
      </c>
      <c r="D43" s="1" t="s">
        <v>199</v>
      </c>
      <c r="E43" s="1" t="s">
        <v>48</v>
      </c>
      <c r="F43" s="1"/>
      <c r="G43" s="3"/>
      <c r="H43" s="3"/>
      <c r="I43" s="181" t="s">
        <v>359</v>
      </c>
      <c r="J43" s="4" t="s">
        <v>248</v>
      </c>
      <c r="K43" s="1" t="s">
        <v>254</v>
      </c>
      <c r="L43" s="1" t="s">
        <v>6</v>
      </c>
      <c r="M43" s="1" t="s">
        <v>9</v>
      </c>
      <c r="N43" s="1" t="s">
        <v>288</v>
      </c>
      <c r="O43" s="188" t="s">
        <v>57</v>
      </c>
      <c r="P43" s="79" t="s">
        <v>293</v>
      </c>
      <c r="Q43" s="79" t="s">
        <v>292</v>
      </c>
      <c r="R43" s="79" t="s">
        <v>296</v>
      </c>
    </row>
    <row r="44" spans="1:18" s="14" customFormat="1" ht="106.9" customHeight="1" x14ac:dyDescent="0.25">
      <c r="A44" s="79" t="s">
        <v>195</v>
      </c>
      <c r="B44" s="128">
        <v>202103015</v>
      </c>
      <c r="C44" s="1" t="s">
        <v>196</v>
      </c>
      <c r="D44" s="1" t="s">
        <v>205</v>
      </c>
      <c r="E44" s="1" t="s">
        <v>29</v>
      </c>
      <c r="F44" s="1" t="s">
        <v>90</v>
      </c>
      <c r="G44" s="3"/>
      <c r="H44" s="3" t="s">
        <v>330</v>
      </c>
      <c r="I44" s="181" t="s">
        <v>360</v>
      </c>
      <c r="J44" s="4" t="s">
        <v>248</v>
      </c>
      <c r="K44" s="1" t="s">
        <v>254</v>
      </c>
      <c r="L44" s="1" t="s">
        <v>6</v>
      </c>
      <c r="M44" s="1" t="s">
        <v>54</v>
      </c>
      <c r="N44" s="1" t="s">
        <v>288</v>
      </c>
      <c r="O44" s="188" t="s">
        <v>57</v>
      </c>
      <c r="P44" s="79" t="s">
        <v>291</v>
      </c>
      <c r="Q44" s="79" t="s">
        <v>293</v>
      </c>
      <c r="R44" s="79" t="s">
        <v>296</v>
      </c>
    </row>
    <row r="45" spans="1:18" s="14" customFormat="1" ht="95.45" customHeight="1" x14ac:dyDescent="0.25">
      <c r="A45" s="79" t="s">
        <v>195</v>
      </c>
      <c r="B45" s="129">
        <v>202103016</v>
      </c>
      <c r="C45" s="1" t="s">
        <v>198</v>
      </c>
      <c r="D45" s="1" t="s">
        <v>84</v>
      </c>
      <c r="E45" s="1" t="s">
        <v>29</v>
      </c>
      <c r="F45" s="1"/>
      <c r="G45" s="3"/>
      <c r="H45" s="3"/>
      <c r="I45" s="3" t="s">
        <v>338</v>
      </c>
      <c r="J45" s="4"/>
      <c r="K45" s="1" t="s">
        <v>254</v>
      </c>
      <c r="L45" s="1" t="s">
        <v>215</v>
      </c>
      <c r="M45" s="1" t="s">
        <v>283</v>
      </c>
      <c r="N45" s="1" t="s">
        <v>288</v>
      </c>
      <c r="O45" s="188" t="s">
        <v>57</v>
      </c>
      <c r="P45" s="79" t="s">
        <v>291</v>
      </c>
      <c r="Q45" s="79" t="s">
        <v>294</v>
      </c>
      <c r="R45" s="79" t="s">
        <v>296</v>
      </c>
    </row>
    <row r="46" spans="1:18" s="14" customFormat="1" ht="85.9" customHeight="1" x14ac:dyDescent="0.25">
      <c r="A46" s="79" t="s">
        <v>195</v>
      </c>
      <c r="B46" s="130">
        <v>202103017</v>
      </c>
      <c r="C46" s="1" t="s">
        <v>198</v>
      </c>
      <c r="D46" s="1" t="s">
        <v>84</v>
      </c>
      <c r="E46" s="1" t="s">
        <v>29</v>
      </c>
      <c r="F46" s="1"/>
      <c r="G46" s="3"/>
      <c r="H46" s="3" t="s">
        <v>88</v>
      </c>
      <c r="I46" s="3" t="s">
        <v>289</v>
      </c>
      <c r="J46" s="4"/>
      <c r="K46" s="1" t="s">
        <v>254</v>
      </c>
      <c r="L46" s="1" t="s">
        <v>215</v>
      </c>
      <c r="M46" s="1" t="s">
        <v>281</v>
      </c>
      <c r="N46" s="1" t="s">
        <v>288</v>
      </c>
      <c r="O46" s="188" t="s">
        <v>57</v>
      </c>
      <c r="P46" s="79" t="s">
        <v>301</v>
      </c>
      <c r="Q46" s="79" t="s">
        <v>291</v>
      </c>
      <c r="R46" s="79" t="s">
        <v>296</v>
      </c>
    </row>
    <row r="47" spans="1:18" s="14" customFormat="1" ht="89.45" customHeight="1" x14ac:dyDescent="0.25">
      <c r="A47" s="79" t="s">
        <v>195</v>
      </c>
      <c r="B47" s="131">
        <v>202103018</v>
      </c>
      <c r="C47" s="1" t="s">
        <v>196</v>
      </c>
      <c r="D47" s="1" t="s">
        <v>206</v>
      </c>
      <c r="E47" s="1" t="s">
        <v>222</v>
      </c>
      <c r="F47" s="1" t="s">
        <v>55</v>
      </c>
      <c r="G47" s="3"/>
      <c r="H47" s="3"/>
      <c r="I47" s="3" t="s">
        <v>242</v>
      </c>
      <c r="J47" s="4"/>
      <c r="K47" s="1" t="s">
        <v>254</v>
      </c>
      <c r="L47" s="1" t="s">
        <v>6</v>
      </c>
      <c r="M47" s="1" t="s">
        <v>56</v>
      </c>
      <c r="N47" s="1" t="s">
        <v>290</v>
      </c>
      <c r="O47" s="188" t="s">
        <v>57</v>
      </c>
      <c r="P47" s="79" t="s">
        <v>293</v>
      </c>
      <c r="Q47" s="79" t="s">
        <v>294</v>
      </c>
      <c r="R47" s="79" t="s">
        <v>299</v>
      </c>
    </row>
    <row r="48" spans="1:18" s="14" customFormat="1" ht="109.9" customHeight="1" x14ac:dyDescent="0.25">
      <c r="A48" s="79" t="s">
        <v>195</v>
      </c>
      <c r="B48" s="132">
        <v>202103019</v>
      </c>
      <c r="C48" s="1" t="s">
        <v>196</v>
      </c>
      <c r="D48" s="1" t="s">
        <v>205</v>
      </c>
      <c r="E48" s="1" t="s">
        <v>222</v>
      </c>
      <c r="F48" s="1" t="s">
        <v>58</v>
      </c>
      <c r="G48" s="3"/>
      <c r="H48" s="183" t="s">
        <v>314</v>
      </c>
      <c r="I48" s="3" t="s">
        <v>220</v>
      </c>
      <c r="J48" s="4" t="s">
        <v>245</v>
      </c>
      <c r="K48" s="1" t="s">
        <v>254</v>
      </c>
      <c r="L48" s="1" t="s">
        <v>6</v>
      </c>
      <c r="M48" s="1" t="s">
        <v>59</v>
      </c>
      <c r="N48" s="1" t="s">
        <v>288</v>
      </c>
      <c r="O48" s="188" t="s">
        <v>53</v>
      </c>
      <c r="P48" s="79" t="s">
        <v>291</v>
      </c>
      <c r="Q48" s="79" t="s">
        <v>293</v>
      </c>
      <c r="R48" s="79" t="s">
        <v>296</v>
      </c>
    </row>
    <row r="49" spans="1:18" s="14" customFormat="1" ht="105.6" customHeight="1" x14ac:dyDescent="0.25">
      <c r="A49" s="79" t="s">
        <v>195</v>
      </c>
      <c r="B49" s="133">
        <v>202103020</v>
      </c>
      <c r="C49" s="1" t="s">
        <v>196</v>
      </c>
      <c r="D49" s="1" t="s">
        <v>205</v>
      </c>
      <c r="E49" s="1" t="s">
        <v>222</v>
      </c>
      <c r="F49" s="1" t="s">
        <v>51</v>
      </c>
      <c r="G49" s="3"/>
      <c r="H49" s="181" t="s">
        <v>311</v>
      </c>
      <c r="I49" s="3" t="s">
        <v>239</v>
      </c>
      <c r="J49" s="4" t="s">
        <v>245</v>
      </c>
      <c r="K49" s="1" t="s">
        <v>254</v>
      </c>
      <c r="L49" s="1" t="s">
        <v>266</v>
      </c>
      <c r="M49" s="1" t="s">
        <v>52</v>
      </c>
      <c r="N49" s="1" t="s">
        <v>288</v>
      </c>
      <c r="O49" s="188" t="s">
        <v>53</v>
      </c>
      <c r="P49" s="79" t="s">
        <v>294</v>
      </c>
      <c r="Q49" s="79" t="s">
        <v>293</v>
      </c>
      <c r="R49" s="79" t="s">
        <v>296</v>
      </c>
    </row>
    <row r="50" spans="1:18" s="14" customFormat="1" ht="87" customHeight="1" x14ac:dyDescent="0.25">
      <c r="A50" s="79" t="s">
        <v>195</v>
      </c>
      <c r="B50" s="134">
        <v>202103021</v>
      </c>
      <c r="C50" s="1" t="s">
        <v>196</v>
      </c>
      <c r="D50" s="1" t="s">
        <v>199</v>
      </c>
      <c r="E50" s="1" t="s">
        <v>222</v>
      </c>
      <c r="F50" s="1" t="s">
        <v>51</v>
      </c>
      <c r="G50" s="3"/>
      <c r="H50" s="3" t="s">
        <v>312</v>
      </c>
      <c r="I50" s="181" t="s">
        <v>240</v>
      </c>
      <c r="J50" s="4" t="s">
        <v>5</v>
      </c>
      <c r="K50" s="1" t="s">
        <v>254</v>
      </c>
      <c r="L50" s="1" t="s">
        <v>266</v>
      </c>
      <c r="M50" s="1" t="s">
        <v>52</v>
      </c>
      <c r="N50" s="180" t="s">
        <v>288</v>
      </c>
      <c r="O50" s="188" t="s">
        <v>53</v>
      </c>
      <c r="P50" s="79" t="s">
        <v>294</v>
      </c>
      <c r="Q50" s="79" t="s">
        <v>293</v>
      </c>
      <c r="R50" s="79" t="s">
        <v>296</v>
      </c>
    </row>
    <row r="51" spans="1:18" s="14" customFormat="1" ht="102" customHeight="1" x14ac:dyDescent="0.25">
      <c r="A51" s="79" t="s">
        <v>195</v>
      </c>
      <c r="B51" s="135">
        <v>202103022</v>
      </c>
      <c r="C51" s="1" t="s">
        <v>196</v>
      </c>
      <c r="D51" s="1" t="s">
        <v>199</v>
      </c>
      <c r="E51" s="1" t="s">
        <v>222</v>
      </c>
      <c r="F51" s="1" t="s">
        <v>51</v>
      </c>
      <c r="G51" s="3"/>
      <c r="H51" s="3" t="s">
        <v>313</v>
      </c>
      <c r="I51" s="3" t="s">
        <v>241</v>
      </c>
      <c r="J51" s="4" t="s">
        <v>5</v>
      </c>
      <c r="K51" s="1" t="s">
        <v>254</v>
      </c>
      <c r="L51" s="1" t="s">
        <v>6</v>
      </c>
      <c r="M51" s="1" t="s">
        <v>54</v>
      </c>
      <c r="N51" s="1" t="s">
        <v>288</v>
      </c>
      <c r="O51" s="188" t="s">
        <v>53</v>
      </c>
      <c r="P51" s="79" t="s">
        <v>291</v>
      </c>
      <c r="Q51" s="79" t="s">
        <v>294</v>
      </c>
      <c r="R51" s="79" t="s">
        <v>296</v>
      </c>
    </row>
    <row r="52" spans="1:18" s="14" customFormat="1" ht="81.599999999999994" customHeight="1" x14ac:dyDescent="0.25">
      <c r="A52" s="79" t="s">
        <v>195</v>
      </c>
      <c r="B52" s="136">
        <v>202103023</v>
      </c>
      <c r="C52" s="1" t="s">
        <v>196</v>
      </c>
      <c r="D52" s="1" t="s">
        <v>205</v>
      </c>
      <c r="E52" s="1" t="s">
        <v>230</v>
      </c>
      <c r="F52" s="1" t="s">
        <v>328</v>
      </c>
      <c r="G52" s="3"/>
      <c r="H52" s="3" t="s">
        <v>76</v>
      </c>
      <c r="I52" s="181" t="s">
        <v>361</v>
      </c>
      <c r="J52" s="4" t="s">
        <v>15</v>
      </c>
      <c r="K52" s="1" t="s">
        <v>370</v>
      </c>
      <c r="L52" s="1" t="s">
        <v>6</v>
      </c>
      <c r="M52" s="1" t="s">
        <v>9</v>
      </c>
      <c r="N52" s="1" t="s">
        <v>288</v>
      </c>
      <c r="O52" s="188" t="s">
        <v>53</v>
      </c>
      <c r="P52" s="79" t="s">
        <v>293</v>
      </c>
      <c r="Q52" s="79" t="s">
        <v>294</v>
      </c>
      <c r="R52" s="79" t="s">
        <v>296</v>
      </c>
    </row>
    <row r="53" spans="1:18" s="14" customFormat="1" ht="145.9" customHeight="1" x14ac:dyDescent="0.25">
      <c r="A53" s="79" t="s">
        <v>195</v>
      </c>
      <c r="B53" s="137">
        <v>202103024</v>
      </c>
      <c r="C53" s="1" t="s">
        <v>196</v>
      </c>
      <c r="D53" s="1" t="s">
        <v>205</v>
      </c>
      <c r="E53" s="1" t="s">
        <v>230</v>
      </c>
      <c r="F53" s="1" t="s">
        <v>73</v>
      </c>
      <c r="G53" s="3"/>
      <c r="H53" s="3" t="s">
        <v>74</v>
      </c>
      <c r="I53" s="3" t="s">
        <v>249</v>
      </c>
      <c r="J53" s="4" t="s">
        <v>245</v>
      </c>
      <c r="K53" s="1" t="s">
        <v>254</v>
      </c>
      <c r="L53" s="1" t="s">
        <v>6</v>
      </c>
      <c r="M53" s="1" t="s">
        <v>75</v>
      </c>
      <c r="N53" s="1" t="s">
        <v>288</v>
      </c>
      <c r="O53" s="188" t="s">
        <v>53</v>
      </c>
      <c r="P53" s="79" t="s">
        <v>293</v>
      </c>
      <c r="Q53" s="79" t="s">
        <v>291</v>
      </c>
      <c r="R53" s="79" t="s">
        <v>299</v>
      </c>
    </row>
    <row r="54" spans="1:18" s="14" customFormat="1" ht="87" customHeight="1" x14ac:dyDescent="0.25">
      <c r="A54" s="79" t="s">
        <v>195</v>
      </c>
      <c r="B54" s="138">
        <v>202103025</v>
      </c>
      <c r="C54" s="1" t="s">
        <v>196</v>
      </c>
      <c r="D54" s="1" t="s">
        <v>205</v>
      </c>
      <c r="E54" s="1" t="s">
        <v>230</v>
      </c>
      <c r="F54" s="1" t="s">
        <v>77</v>
      </c>
      <c r="G54" s="3"/>
      <c r="H54" s="3" t="s">
        <v>78</v>
      </c>
      <c r="I54" s="3" t="s">
        <v>345</v>
      </c>
      <c r="J54" s="4" t="s">
        <v>245</v>
      </c>
      <c r="K54" s="1" t="s">
        <v>254</v>
      </c>
      <c r="L54" s="1" t="s">
        <v>6</v>
      </c>
      <c r="M54" s="1" t="s">
        <v>12</v>
      </c>
      <c r="N54" s="1" t="s">
        <v>288</v>
      </c>
      <c r="O54" s="188" t="s">
        <v>53</v>
      </c>
      <c r="P54" s="79" t="s">
        <v>293</v>
      </c>
      <c r="Q54" s="79" t="s">
        <v>291</v>
      </c>
      <c r="R54" s="79" t="s">
        <v>300</v>
      </c>
    </row>
    <row r="55" spans="1:18" s="14" customFormat="1" ht="57.6" customHeight="1" x14ac:dyDescent="0.25">
      <c r="A55" s="79" t="s">
        <v>195</v>
      </c>
      <c r="B55" s="142">
        <v>202103026</v>
      </c>
      <c r="C55" s="1" t="s">
        <v>196</v>
      </c>
      <c r="D55" s="1" t="s">
        <v>205</v>
      </c>
      <c r="E55" s="1" t="s">
        <v>80</v>
      </c>
      <c r="F55" s="1" t="s">
        <v>81</v>
      </c>
      <c r="G55" s="3"/>
      <c r="H55" s="3" t="s">
        <v>83</v>
      </c>
      <c r="I55" s="181" t="s">
        <v>401</v>
      </c>
      <c r="J55" s="4" t="s">
        <v>245</v>
      </c>
      <c r="K55" s="1" t="s">
        <v>254</v>
      </c>
      <c r="L55" s="1" t="s">
        <v>6</v>
      </c>
      <c r="M55" s="1" t="s">
        <v>41</v>
      </c>
      <c r="N55" s="1" t="s">
        <v>288</v>
      </c>
      <c r="O55" s="188" t="s">
        <v>53</v>
      </c>
      <c r="P55" s="79" t="s">
        <v>294</v>
      </c>
      <c r="Q55" s="79" t="s">
        <v>291</v>
      </c>
      <c r="R55" s="79" t="s">
        <v>296</v>
      </c>
    </row>
    <row r="56" spans="1:18" customFormat="1" ht="40.9" customHeight="1" x14ac:dyDescent="0.25">
      <c r="A56" s="79" t="s">
        <v>195</v>
      </c>
      <c r="B56" s="140">
        <v>202103027</v>
      </c>
      <c r="C56" s="1" t="s">
        <v>196</v>
      </c>
      <c r="D56" s="1" t="s">
        <v>205</v>
      </c>
      <c r="E56" s="1" t="s">
        <v>80</v>
      </c>
      <c r="F56" s="1" t="s">
        <v>81</v>
      </c>
      <c r="G56" s="3"/>
      <c r="H56" s="3" t="s">
        <v>82</v>
      </c>
      <c r="I56" s="3" t="s">
        <v>253</v>
      </c>
      <c r="J56" s="4" t="s">
        <v>245</v>
      </c>
      <c r="K56" s="1" t="s">
        <v>254</v>
      </c>
      <c r="L56" s="1" t="s">
        <v>270</v>
      </c>
      <c r="M56" s="1" t="s">
        <v>284</v>
      </c>
      <c r="N56" s="1" t="s">
        <v>288</v>
      </c>
      <c r="O56" s="188" t="s">
        <v>53</v>
      </c>
      <c r="P56" s="79" t="s">
        <v>294</v>
      </c>
      <c r="Q56" s="79" t="s">
        <v>291</v>
      </c>
      <c r="R56" s="79" t="s">
        <v>300</v>
      </c>
    </row>
    <row r="57" spans="1:18" customFormat="1" ht="119.45" customHeight="1" x14ac:dyDescent="0.25">
      <c r="A57" s="79" t="s">
        <v>195</v>
      </c>
      <c r="B57" s="141">
        <v>202103028</v>
      </c>
      <c r="C57" s="1" t="s">
        <v>196</v>
      </c>
      <c r="D57" s="1" t="s">
        <v>199</v>
      </c>
      <c r="E57" s="1" t="s">
        <v>80</v>
      </c>
      <c r="F57" s="1" t="s">
        <v>81</v>
      </c>
      <c r="G57" s="3"/>
      <c r="H57" s="184" t="s">
        <v>315</v>
      </c>
      <c r="I57" s="181" t="s">
        <v>362</v>
      </c>
      <c r="J57" s="4" t="s">
        <v>245</v>
      </c>
      <c r="K57" s="1" t="s">
        <v>254</v>
      </c>
      <c r="L57" s="1" t="s">
        <v>6</v>
      </c>
      <c r="M57" s="1" t="s">
        <v>41</v>
      </c>
      <c r="N57" s="1" t="s">
        <v>288</v>
      </c>
      <c r="O57" s="188" t="s">
        <v>53</v>
      </c>
      <c r="P57" s="79" t="s">
        <v>293</v>
      </c>
      <c r="Q57" s="79" t="s">
        <v>292</v>
      </c>
      <c r="R57" s="79" t="s">
        <v>298</v>
      </c>
    </row>
    <row r="58" spans="1:18" s="14" customFormat="1" ht="33" customHeight="1" x14ac:dyDescent="0.25">
      <c r="A58" s="79" t="s">
        <v>195</v>
      </c>
      <c r="B58" s="139">
        <v>202103029</v>
      </c>
      <c r="C58" s="1" t="s">
        <v>196</v>
      </c>
      <c r="D58" s="1" t="s">
        <v>199</v>
      </c>
      <c r="E58" s="1" t="s">
        <v>80</v>
      </c>
      <c r="F58" s="1" t="s">
        <v>81</v>
      </c>
      <c r="G58" s="3"/>
      <c r="H58" s="3" t="s">
        <v>82</v>
      </c>
      <c r="I58" s="184" t="s">
        <v>252</v>
      </c>
      <c r="J58" s="4" t="s">
        <v>251</v>
      </c>
      <c r="K58" s="1" t="s">
        <v>254</v>
      </c>
      <c r="L58" s="1" t="s">
        <v>216</v>
      </c>
      <c r="M58" s="1" t="s">
        <v>285</v>
      </c>
      <c r="N58" s="182" t="s">
        <v>288</v>
      </c>
      <c r="O58" s="188" t="s">
        <v>53</v>
      </c>
      <c r="P58" s="79" t="s">
        <v>291</v>
      </c>
      <c r="Q58" s="79" t="s">
        <v>292</v>
      </c>
      <c r="R58" s="79" t="s">
        <v>300</v>
      </c>
    </row>
    <row r="59" spans="1:18" s="14" customFormat="1" ht="78" customHeight="1" x14ac:dyDescent="0.25">
      <c r="A59" s="79" t="s">
        <v>195</v>
      </c>
      <c r="B59" s="143">
        <v>202103030</v>
      </c>
      <c r="C59" s="1" t="s">
        <v>198</v>
      </c>
      <c r="D59" s="1" t="s">
        <v>84</v>
      </c>
      <c r="E59" s="1" t="s">
        <v>231</v>
      </c>
      <c r="F59" s="1"/>
      <c r="G59" s="3"/>
      <c r="H59" s="3"/>
      <c r="I59" s="3" t="s">
        <v>255</v>
      </c>
      <c r="J59" s="4"/>
      <c r="K59" s="1" t="s">
        <v>254</v>
      </c>
      <c r="L59" s="1" t="s">
        <v>215</v>
      </c>
      <c r="M59" s="1" t="s">
        <v>86</v>
      </c>
      <c r="N59" s="1" t="s">
        <v>288</v>
      </c>
      <c r="O59" s="188" t="s">
        <v>53</v>
      </c>
      <c r="P59" s="79" t="s">
        <v>291</v>
      </c>
      <c r="Q59" s="79" t="s">
        <v>294</v>
      </c>
      <c r="R59" s="79" t="s">
        <v>296</v>
      </c>
    </row>
    <row r="60" spans="1:18" s="14" customFormat="1" ht="94.15" hidden="1" customHeight="1" x14ac:dyDescent="0.25">
      <c r="A60" s="79" t="s">
        <v>195</v>
      </c>
      <c r="B60" s="144">
        <v>202103031</v>
      </c>
      <c r="C60" s="1" t="s">
        <v>197</v>
      </c>
      <c r="D60" s="1" t="s">
        <v>207</v>
      </c>
      <c r="E60" s="1" t="s">
        <v>227</v>
      </c>
      <c r="F60" s="1"/>
      <c r="G60" s="3"/>
      <c r="H60" s="3"/>
      <c r="I60" s="3" t="s">
        <v>257</v>
      </c>
      <c r="J60" s="4"/>
      <c r="K60" s="1" t="s">
        <v>258</v>
      </c>
      <c r="L60" s="1" t="s">
        <v>214</v>
      </c>
      <c r="M60" s="1" t="s">
        <v>388</v>
      </c>
      <c r="N60" s="1" t="s">
        <v>288</v>
      </c>
      <c r="O60" s="188" t="s">
        <v>53</v>
      </c>
      <c r="P60" s="79" t="s">
        <v>297</v>
      </c>
      <c r="Q60" s="79" t="s">
        <v>291</v>
      </c>
      <c r="R60" s="79" t="s">
        <v>296</v>
      </c>
    </row>
    <row r="61" spans="1:18" s="14" customFormat="1" ht="69.599999999999994" hidden="1" customHeight="1" x14ac:dyDescent="0.25">
      <c r="A61" s="79" t="s">
        <v>195</v>
      </c>
      <c r="B61" s="145">
        <v>202103032</v>
      </c>
      <c r="C61" s="1" t="s">
        <v>197</v>
      </c>
      <c r="D61" s="1" t="s">
        <v>207</v>
      </c>
      <c r="E61" s="1" t="s">
        <v>234</v>
      </c>
      <c r="F61" s="1"/>
      <c r="G61" s="3"/>
      <c r="H61" s="3"/>
      <c r="I61" s="181" t="s">
        <v>350</v>
      </c>
      <c r="J61" s="4"/>
      <c r="K61" s="1" t="s">
        <v>254</v>
      </c>
      <c r="L61" s="1" t="s">
        <v>217</v>
      </c>
      <c r="M61" s="1" t="s">
        <v>282</v>
      </c>
      <c r="N61" s="1" t="s">
        <v>288</v>
      </c>
      <c r="O61" s="188" t="s">
        <v>53</v>
      </c>
      <c r="P61" s="79" t="s">
        <v>291</v>
      </c>
      <c r="Q61" s="79"/>
      <c r="R61" s="79" t="s">
        <v>296</v>
      </c>
    </row>
    <row r="62" spans="1:18" s="14" customFormat="1" ht="76.150000000000006" hidden="1" customHeight="1" x14ac:dyDescent="0.25">
      <c r="A62" s="79" t="s">
        <v>195</v>
      </c>
      <c r="B62" s="146">
        <v>202103033</v>
      </c>
      <c r="C62" s="1" t="s">
        <v>197</v>
      </c>
      <c r="D62" s="1" t="s">
        <v>207</v>
      </c>
      <c r="E62" s="1" t="s">
        <v>232</v>
      </c>
      <c r="F62" s="1"/>
      <c r="G62" s="3"/>
      <c r="H62" s="3"/>
      <c r="I62" s="181" t="s">
        <v>256</v>
      </c>
      <c r="J62" s="4"/>
      <c r="K62" s="180" t="s">
        <v>387</v>
      </c>
      <c r="L62" s="1" t="s">
        <v>46</v>
      </c>
      <c r="M62" s="1" t="s">
        <v>87</v>
      </c>
      <c r="N62" s="180" t="s">
        <v>288</v>
      </c>
      <c r="O62" s="188" t="s">
        <v>53</v>
      </c>
      <c r="P62" s="79" t="s">
        <v>297</v>
      </c>
      <c r="Q62" s="79" t="s">
        <v>291</v>
      </c>
      <c r="R62" s="79" t="s">
        <v>296</v>
      </c>
    </row>
    <row r="63" spans="1:18" s="14" customFormat="1" ht="102" customHeight="1" x14ac:dyDescent="0.25">
      <c r="A63" s="79" t="s">
        <v>194</v>
      </c>
      <c r="B63" s="150">
        <v>202105001</v>
      </c>
      <c r="C63" s="1" t="s">
        <v>196</v>
      </c>
      <c r="D63" s="1" t="s">
        <v>205</v>
      </c>
      <c r="E63" s="1" t="s">
        <v>48</v>
      </c>
      <c r="F63" s="1"/>
      <c r="G63" s="3"/>
      <c r="H63" s="3"/>
      <c r="I63" s="3" t="s">
        <v>321</v>
      </c>
      <c r="J63" s="4" t="s">
        <v>66</v>
      </c>
      <c r="K63" s="1" t="s">
        <v>258</v>
      </c>
      <c r="L63" s="1" t="s">
        <v>213</v>
      </c>
      <c r="M63" s="1" t="s">
        <v>322</v>
      </c>
      <c r="N63" s="1" t="s">
        <v>288</v>
      </c>
      <c r="O63" s="188" t="s">
        <v>53</v>
      </c>
      <c r="P63" s="79" t="s">
        <v>292</v>
      </c>
      <c r="Q63" s="79" t="s">
        <v>293</v>
      </c>
      <c r="R63" s="79" t="s">
        <v>299</v>
      </c>
    </row>
    <row r="64" spans="1:18" s="14" customFormat="1" ht="100.9" customHeight="1" x14ac:dyDescent="0.25">
      <c r="A64" s="79" t="s">
        <v>194</v>
      </c>
      <c r="B64" s="154">
        <v>202105002</v>
      </c>
      <c r="C64" s="1" t="s">
        <v>196</v>
      </c>
      <c r="D64" s="1" t="s">
        <v>205</v>
      </c>
      <c r="E64" s="1" t="s">
        <v>29</v>
      </c>
      <c r="F64" s="1" t="s">
        <v>30</v>
      </c>
      <c r="G64" s="3"/>
      <c r="H64" s="3"/>
      <c r="I64" s="3" t="s">
        <v>265</v>
      </c>
      <c r="J64" s="4"/>
      <c r="K64" s="1" t="s">
        <v>258</v>
      </c>
      <c r="L64" s="1" t="s">
        <v>272</v>
      </c>
      <c r="M64" s="1" t="s">
        <v>280</v>
      </c>
      <c r="N64" s="1" t="s">
        <v>288</v>
      </c>
      <c r="O64" s="188" t="s">
        <v>53</v>
      </c>
      <c r="P64" s="79" t="s">
        <v>292</v>
      </c>
      <c r="Q64" s="79" t="s">
        <v>293</v>
      </c>
      <c r="R64" s="79" t="s">
        <v>299</v>
      </c>
    </row>
    <row r="65" spans="1:18" s="14" customFormat="1" ht="98.45" customHeight="1" x14ac:dyDescent="0.25">
      <c r="A65" s="79" t="s">
        <v>194</v>
      </c>
      <c r="B65" s="155">
        <v>202105003</v>
      </c>
      <c r="C65" s="1" t="s">
        <v>196</v>
      </c>
      <c r="D65" s="1" t="s">
        <v>219</v>
      </c>
      <c r="E65" s="1" t="s">
        <v>29</v>
      </c>
      <c r="F65" s="1" t="s">
        <v>30</v>
      </c>
      <c r="G65" s="3"/>
      <c r="H65" s="181"/>
      <c r="I65" s="181" t="s">
        <v>393</v>
      </c>
      <c r="J65" s="4"/>
      <c r="K65" s="1" t="s">
        <v>258</v>
      </c>
      <c r="L65" s="1" t="s">
        <v>272</v>
      </c>
      <c r="M65" s="1" t="s">
        <v>279</v>
      </c>
      <c r="N65" s="1" t="s">
        <v>288</v>
      </c>
      <c r="O65" s="188" t="s">
        <v>53</v>
      </c>
      <c r="P65" s="79" t="s">
        <v>292</v>
      </c>
      <c r="Q65" s="79" t="s">
        <v>293</v>
      </c>
      <c r="R65" s="79" t="s">
        <v>299</v>
      </c>
    </row>
    <row r="66" spans="1:18" s="14" customFormat="1" ht="134.44999999999999" customHeight="1" x14ac:dyDescent="0.25">
      <c r="A66" s="79" t="s">
        <v>194</v>
      </c>
      <c r="B66" s="156">
        <v>202105004</v>
      </c>
      <c r="C66" s="1" t="s">
        <v>196</v>
      </c>
      <c r="D66" s="1" t="s">
        <v>199</v>
      </c>
      <c r="E66" s="1" t="s">
        <v>223</v>
      </c>
      <c r="F66" s="1"/>
      <c r="G66" s="3"/>
      <c r="H66" s="3" t="s">
        <v>347</v>
      </c>
      <c r="I66" s="181" t="s">
        <v>363</v>
      </c>
      <c r="J66" s="4" t="s">
        <v>246</v>
      </c>
      <c r="K66" s="1" t="s">
        <v>254</v>
      </c>
      <c r="L66" s="1" t="s">
        <v>6</v>
      </c>
      <c r="M66" s="1" t="s">
        <v>54</v>
      </c>
      <c r="N66" s="1" t="s">
        <v>288</v>
      </c>
      <c r="O66" s="188" t="s">
        <v>94</v>
      </c>
      <c r="P66" s="79" t="s">
        <v>292</v>
      </c>
      <c r="Q66" s="79" t="s">
        <v>294</v>
      </c>
      <c r="R66" s="79" t="s">
        <v>296</v>
      </c>
    </row>
    <row r="67" spans="1:18" s="14" customFormat="1" ht="169.9" customHeight="1" x14ac:dyDescent="0.25">
      <c r="A67" s="79" t="s">
        <v>194</v>
      </c>
      <c r="B67" s="153">
        <v>202105005</v>
      </c>
      <c r="C67" s="1" t="s">
        <v>198</v>
      </c>
      <c r="D67" s="1" t="s">
        <v>203</v>
      </c>
      <c r="E67" s="1" t="s">
        <v>124</v>
      </c>
      <c r="F67" s="1"/>
      <c r="G67" s="3"/>
      <c r="H67" s="3"/>
      <c r="I67" s="181" t="s">
        <v>389</v>
      </c>
      <c r="J67" s="4"/>
      <c r="K67" s="1" t="s">
        <v>254</v>
      </c>
      <c r="L67" s="1" t="s">
        <v>42</v>
      </c>
      <c r="M67" s="1" t="s">
        <v>38</v>
      </c>
      <c r="N67" s="1" t="s">
        <v>288</v>
      </c>
      <c r="O67" s="188" t="s">
        <v>94</v>
      </c>
      <c r="P67" s="79" t="s">
        <v>301</v>
      </c>
      <c r="Q67" s="79" t="s">
        <v>294</v>
      </c>
      <c r="R67" s="79" t="s">
        <v>296</v>
      </c>
    </row>
    <row r="68" spans="1:18" s="14" customFormat="1" ht="169.15" customHeight="1" x14ac:dyDescent="0.25">
      <c r="A68" s="79" t="s">
        <v>194</v>
      </c>
      <c r="B68" s="170">
        <v>202105006</v>
      </c>
      <c r="C68" s="1" t="s">
        <v>198</v>
      </c>
      <c r="D68" s="1" t="s">
        <v>203</v>
      </c>
      <c r="E68" s="1" t="s">
        <v>124</v>
      </c>
      <c r="F68" s="1"/>
      <c r="G68" s="3"/>
      <c r="H68" s="3"/>
      <c r="I68" s="181" t="s">
        <v>400</v>
      </c>
      <c r="J68" s="4"/>
      <c r="K68" s="1" t="s">
        <v>254</v>
      </c>
      <c r="L68" s="1" t="s">
        <v>42</v>
      </c>
      <c r="M68" s="1" t="s">
        <v>125</v>
      </c>
      <c r="N68" s="1" t="s">
        <v>288</v>
      </c>
      <c r="O68" s="188" t="s">
        <v>94</v>
      </c>
      <c r="P68" s="79" t="s">
        <v>301</v>
      </c>
      <c r="Q68" s="79" t="s">
        <v>294</v>
      </c>
      <c r="R68" s="79" t="s">
        <v>296</v>
      </c>
    </row>
    <row r="69" spans="1:18" s="14" customFormat="1" ht="164.45" customHeight="1" x14ac:dyDescent="0.25">
      <c r="A69" s="79" t="s">
        <v>194</v>
      </c>
      <c r="B69" s="171">
        <v>202105007</v>
      </c>
      <c r="C69" s="1" t="s">
        <v>196</v>
      </c>
      <c r="D69" s="1" t="s">
        <v>206</v>
      </c>
      <c r="E69" s="1" t="s">
        <v>222</v>
      </c>
      <c r="F69" s="1"/>
      <c r="G69" s="3"/>
      <c r="H69" s="3" t="s">
        <v>98</v>
      </c>
      <c r="I69" s="3" t="s">
        <v>242</v>
      </c>
      <c r="J69" s="182"/>
      <c r="K69" s="1" t="s">
        <v>254</v>
      </c>
      <c r="L69" s="1" t="s">
        <v>6</v>
      </c>
      <c r="M69" s="1" t="s">
        <v>99</v>
      </c>
      <c r="N69" s="1" t="s">
        <v>290</v>
      </c>
      <c r="O69" s="188" t="s">
        <v>94</v>
      </c>
      <c r="P69" s="79" t="s">
        <v>293</v>
      </c>
      <c r="Q69" s="79" t="s">
        <v>294</v>
      </c>
      <c r="R69" s="79" t="s">
        <v>299</v>
      </c>
    </row>
    <row r="70" spans="1:18" s="14" customFormat="1" ht="64.900000000000006" customHeight="1" x14ac:dyDescent="0.25">
      <c r="A70" s="79" t="s">
        <v>194</v>
      </c>
      <c r="B70" s="172">
        <v>202105008</v>
      </c>
      <c r="C70" s="1" t="s">
        <v>196</v>
      </c>
      <c r="D70" s="1" t="s">
        <v>205</v>
      </c>
      <c r="E70" s="1" t="s">
        <v>222</v>
      </c>
      <c r="F70" s="1" t="s">
        <v>55</v>
      </c>
      <c r="G70" s="3"/>
      <c r="H70" s="3" t="s">
        <v>95</v>
      </c>
      <c r="I70" s="3" t="s">
        <v>260</v>
      </c>
      <c r="J70" s="182" t="s">
        <v>245</v>
      </c>
      <c r="K70" s="1" t="s">
        <v>254</v>
      </c>
      <c r="L70" s="1" t="s">
        <v>6</v>
      </c>
      <c r="M70" s="1" t="s">
        <v>36</v>
      </c>
      <c r="N70" s="1" t="s">
        <v>288</v>
      </c>
      <c r="O70" s="188" t="s">
        <v>96</v>
      </c>
      <c r="P70" s="79" t="s">
        <v>291</v>
      </c>
      <c r="Q70" s="79" t="s">
        <v>294</v>
      </c>
      <c r="R70" s="79" t="s">
        <v>298</v>
      </c>
    </row>
    <row r="71" spans="1:18" s="14" customFormat="1" ht="102.6" customHeight="1" x14ac:dyDescent="0.25">
      <c r="A71" s="79" t="s">
        <v>194</v>
      </c>
      <c r="B71" s="147">
        <v>202105009</v>
      </c>
      <c r="C71" s="1" t="s">
        <v>196</v>
      </c>
      <c r="D71" s="1" t="s">
        <v>205</v>
      </c>
      <c r="E71" s="1" t="s">
        <v>222</v>
      </c>
      <c r="F71" s="1"/>
      <c r="G71" s="3"/>
      <c r="H71" s="183" t="s">
        <v>316</v>
      </c>
      <c r="I71" s="183" t="s">
        <v>339</v>
      </c>
      <c r="J71" s="4" t="s">
        <v>245</v>
      </c>
      <c r="K71" s="1" t="s">
        <v>254</v>
      </c>
      <c r="L71" s="1" t="s">
        <v>6</v>
      </c>
      <c r="M71" s="1" t="s">
        <v>22</v>
      </c>
      <c r="N71" s="1" t="s">
        <v>288</v>
      </c>
      <c r="O71" s="188" t="s">
        <v>96</v>
      </c>
      <c r="P71" s="79" t="s">
        <v>291</v>
      </c>
      <c r="Q71" s="79" t="s">
        <v>294</v>
      </c>
      <c r="R71" s="79" t="s">
        <v>296</v>
      </c>
    </row>
    <row r="72" spans="1:18" s="14" customFormat="1" ht="84.6" customHeight="1" x14ac:dyDescent="0.25">
      <c r="A72" s="79" t="s">
        <v>194</v>
      </c>
      <c r="B72" s="157">
        <v>202105010</v>
      </c>
      <c r="C72" s="1" t="s">
        <v>196</v>
      </c>
      <c r="D72" s="1" t="s">
        <v>206</v>
      </c>
      <c r="E72" s="1" t="s">
        <v>222</v>
      </c>
      <c r="F72" s="1" t="s">
        <v>97</v>
      </c>
      <c r="G72" s="3"/>
      <c r="H72" s="181" t="s">
        <v>317</v>
      </c>
      <c r="I72" s="3" t="s">
        <v>346</v>
      </c>
      <c r="J72" s="4"/>
      <c r="K72" s="1" t="s">
        <v>254</v>
      </c>
      <c r="L72" s="1" t="s">
        <v>6</v>
      </c>
      <c r="M72" s="1" t="s">
        <v>33</v>
      </c>
      <c r="N72" s="1" t="s">
        <v>288</v>
      </c>
      <c r="O72" s="188" t="s">
        <v>96</v>
      </c>
      <c r="P72" s="79" t="s">
        <v>294</v>
      </c>
      <c r="Q72" s="79" t="s">
        <v>291</v>
      </c>
      <c r="R72" s="79" t="s">
        <v>296</v>
      </c>
    </row>
    <row r="73" spans="1:18" s="14" customFormat="1" ht="66.599999999999994" customHeight="1" x14ac:dyDescent="0.25">
      <c r="A73" s="79" t="s">
        <v>194</v>
      </c>
      <c r="B73" s="176">
        <v>202105011</v>
      </c>
      <c r="C73" s="1" t="s">
        <v>196</v>
      </c>
      <c r="D73" s="1" t="s">
        <v>206</v>
      </c>
      <c r="E73" s="1" t="s">
        <v>225</v>
      </c>
      <c r="F73" s="1" t="s">
        <v>371</v>
      </c>
      <c r="G73" s="3"/>
      <c r="H73" s="184" t="s">
        <v>175</v>
      </c>
      <c r="I73" s="3" t="s">
        <v>263</v>
      </c>
      <c r="J73" s="4"/>
      <c r="K73" s="1" t="s">
        <v>254</v>
      </c>
      <c r="L73" s="1" t="s">
        <v>6</v>
      </c>
      <c r="M73" s="1" t="s">
        <v>106</v>
      </c>
      <c r="N73" s="1" t="s">
        <v>288</v>
      </c>
      <c r="O73" s="188" t="s">
        <v>96</v>
      </c>
      <c r="P73" s="79" t="s">
        <v>293</v>
      </c>
      <c r="Q73" s="79" t="s">
        <v>292</v>
      </c>
      <c r="R73" s="79" t="s">
        <v>299</v>
      </c>
    </row>
    <row r="74" spans="1:18" s="14" customFormat="1" ht="77.45" customHeight="1" x14ac:dyDescent="0.25">
      <c r="A74" s="79" t="s">
        <v>194</v>
      </c>
      <c r="B74" s="161">
        <v>202105012</v>
      </c>
      <c r="C74" s="1" t="s">
        <v>196</v>
      </c>
      <c r="D74" s="1" t="s">
        <v>205</v>
      </c>
      <c r="E74" s="1" t="s">
        <v>80</v>
      </c>
      <c r="F74" s="1" t="s">
        <v>115</v>
      </c>
      <c r="G74" s="3"/>
      <c r="H74" s="3" t="s">
        <v>116</v>
      </c>
      <c r="I74" s="3" t="s">
        <v>271</v>
      </c>
      <c r="J74" s="4" t="s">
        <v>15</v>
      </c>
      <c r="K74" s="1" t="s">
        <v>254</v>
      </c>
      <c r="L74" s="1" t="s">
        <v>6</v>
      </c>
      <c r="M74" s="1" t="s">
        <v>12</v>
      </c>
      <c r="N74" s="1" t="s">
        <v>288</v>
      </c>
      <c r="O74" s="188" t="s">
        <v>96</v>
      </c>
      <c r="P74" s="79" t="s">
        <v>294</v>
      </c>
      <c r="Q74" s="79" t="s">
        <v>291</v>
      </c>
      <c r="R74" s="79" t="s">
        <v>298</v>
      </c>
    </row>
    <row r="75" spans="1:18" s="14" customFormat="1" ht="154.15" customHeight="1" x14ac:dyDescent="0.25">
      <c r="A75" s="79" t="s">
        <v>194</v>
      </c>
      <c r="B75" s="177">
        <v>202105013</v>
      </c>
      <c r="C75" s="1" t="s">
        <v>196</v>
      </c>
      <c r="D75" s="1" t="s">
        <v>206</v>
      </c>
      <c r="E75" s="1" t="s">
        <v>237</v>
      </c>
      <c r="F75" s="1" t="s">
        <v>113</v>
      </c>
      <c r="G75" s="3" t="s">
        <v>114</v>
      </c>
      <c r="H75" s="185"/>
      <c r="I75" s="181" t="s">
        <v>372</v>
      </c>
      <c r="J75" s="186"/>
      <c r="K75" s="1" t="s">
        <v>254</v>
      </c>
      <c r="L75" s="1" t="s">
        <v>6</v>
      </c>
      <c r="M75" s="182" t="s">
        <v>7</v>
      </c>
      <c r="N75" s="1" t="s">
        <v>288</v>
      </c>
      <c r="O75" s="188" t="s">
        <v>96</v>
      </c>
      <c r="P75" s="79" t="s">
        <v>293</v>
      </c>
      <c r="Q75" s="79" t="s">
        <v>292</v>
      </c>
      <c r="R75" s="79" t="s">
        <v>296</v>
      </c>
    </row>
    <row r="76" spans="1:18" s="14" customFormat="1" ht="63.6" customHeight="1" x14ac:dyDescent="0.25">
      <c r="A76" s="79" t="s">
        <v>194</v>
      </c>
      <c r="B76" s="179">
        <v>202105014</v>
      </c>
      <c r="C76" s="1" t="s">
        <v>196</v>
      </c>
      <c r="D76" s="1" t="s">
        <v>199</v>
      </c>
      <c r="E76" s="1" t="s">
        <v>237</v>
      </c>
      <c r="F76" s="1" t="s">
        <v>113</v>
      </c>
      <c r="G76" s="3"/>
      <c r="H76" s="3" t="s">
        <v>117</v>
      </c>
      <c r="I76" s="181" t="s">
        <v>364</v>
      </c>
      <c r="J76" s="4" t="s">
        <v>15</v>
      </c>
      <c r="K76" s="1" t="s">
        <v>254</v>
      </c>
      <c r="L76" s="1" t="s">
        <v>6</v>
      </c>
      <c r="M76" s="1" t="s">
        <v>9</v>
      </c>
      <c r="N76" s="1" t="s">
        <v>288</v>
      </c>
      <c r="O76" s="188" t="s">
        <v>96</v>
      </c>
      <c r="P76" s="79" t="s">
        <v>293</v>
      </c>
      <c r="Q76" s="79" t="s">
        <v>292</v>
      </c>
      <c r="R76" s="79" t="s">
        <v>296</v>
      </c>
    </row>
    <row r="77" spans="1:18" s="14" customFormat="1" ht="61.15" customHeight="1" x14ac:dyDescent="0.25">
      <c r="A77" s="79" t="s">
        <v>194</v>
      </c>
      <c r="B77" s="148">
        <v>202105015</v>
      </c>
      <c r="C77" s="1" t="s">
        <v>196</v>
      </c>
      <c r="D77" s="1" t="s">
        <v>199</v>
      </c>
      <c r="E77" s="1" t="s">
        <v>236</v>
      </c>
      <c r="F77" s="1"/>
      <c r="G77" s="3"/>
      <c r="H77" s="3" t="s">
        <v>325</v>
      </c>
      <c r="I77" s="181" t="s">
        <v>365</v>
      </c>
      <c r="J77" s="4" t="s">
        <v>245</v>
      </c>
      <c r="K77" s="1" t="s">
        <v>254</v>
      </c>
      <c r="L77" s="1" t="s">
        <v>6</v>
      </c>
      <c r="M77" s="1" t="s">
        <v>22</v>
      </c>
      <c r="N77" s="1" t="s">
        <v>288</v>
      </c>
      <c r="O77" s="188" t="s">
        <v>96</v>
      </c>
      <c r="P77" s="79" t="s">
        <v>293</v>
      </c>
      <c r="Q77" s="79" t="s">
        <v>291</v>
      </c>
      <c r="R77" s="79" t="s">
        <v>298</v>
      </c>
    </row>
    <row r="78" spans="1:18" s="14" customFormat="1" ht="98.45" customHeight="1" x14ac:dyDescent="0.25">
      <c r="A78" s="79" t="s">
        <v>194</v>
      </c>
      <c r="B78" s="149">
        <v>202105016</v>
      </c>
      <c r="C78" s="1" t="s">
        <v>198</v>
      </c>
      <c r="D78" s="1" t="s">
        <v>201</v>
      </c>
      <c r="E78" s="1" t="s">
        <v>244</v>
      </c>
      <c r="F78" s="1"/>
      <c r="G78" s="3"/>
      <c r="H78" s="3"/>
      <c r="I78" s="3" t="s">
        <v>275</v>
      </c>
      <c r="J78" s="4"/>
      <c r="K78" s="1" t="s">
        <v>254</v>
      </c>
      <c r="L78" s="1" t="s">
        <v>127</v>
      </c>
      <c r="M78" s="1" t="s">
        <v>22</v>
      </c>
      <c r="N78" s="1" t="s">
        <v>288</v>
      </c>
      <c r="O78" s="188" t="s">
        <v>96</v>
      </c>
      <c r="P78" s="79" t="s">
        <v>305</v>
      </c>
      <c r="Q78" s="79" t="s">
        <v>291</v>
      </c>
      <c r="R78" s="79" t="s">
        <v>296</v>
      </c>
    </row>
    <row r="79" spans="1:18" s="14" customFormat="1" ht="151.9" hidden="1" customHeight="1" x14ac:dyDescent="0.25">
      <c r="A79" s="79" t="s">
        <v>194</v>
      </c>
      <c r="B79" s="178">
        <v>202105017</v>
      </c>
      <c r="C79" s="1" t="s">
        <v>197</v>
      </c>
      <c r="D79" s="1" t="s">
        <v>207</v>
      </c>
      <c r="E79" s="182" t="s">
        <v>327</v>
      </c>
      <c r="F79" s="1"/>
      <c r="G79" s="3"/>
      <c r="H79" s="3"/>
      <c r="I79" s="181" t="s">
        <v>390</v>
      </c>
      <c r="J79" s="4"/>
      <c r="K79" s="1" t="s">
        <v>387</v>
      </c>
      <c r="L79" s="1" t="s">
        <v>213</v>
      </c>
      <c r="M79" s="1" t="s">
        <v>276</v>
      </c>
      <c r="N79" s="1" t="s">
        <v>288</v>
      </c>
      <c r="O79" s="188" t="s">
        <v>96</v>
      </c>
      <c r="P79" s="79" t="s">
        <v>305</v>
      </c>
      <c r="Q79" s="79" t="s">
        <v>291</v>
      </c>
      <c r="R79" s="79" t="s">
        <v>296</v>
      </c>
    </row>
    <row r="80" spans="1:18" s="14" customFormat="1" ht="94.15" hidden="1" customHeight="1" x14ac:dyDescent="0.25">
      <c r="A80" s="79" t="s">
        <v>194</v>
      </c>
      <c r="B80" s="187">
        <v>202105018</v>
      </c>
      <c r="C80" s="1" t="s">
        <v>197</v>
      </c>
      <c r="D80" s="1" t="s">
        <v>207</v>
      </c>
      <c r="E80" s="1" t="s">
        <v>232</v>
      </c>
      <c r="F80" s="1"/>
      <c r="G80" s="3"/>
      <c r="H80" s="3"/>
      <c r="I80" s="181" t="s">
        <v>392</v>
      </c>
      <c r="J80" s="4"/>
      <c r="K80" s="1" t="s">
        <v>387</v>
      </c>
      <c r="L80" s="1" t="s">
        <v>213</v>
      </c>
      <c r="M80" s="1" t="s">
        <v>277</v>
      </c>
      <c r="N80" s="1" t="s">
        <v>288</v>
      </c>
      <c r="O80" s="188" t="s">
        <v>96</v>
      </c>
      <c r="P80" s="79" t="s">
        <v>297</v>
      </c>
      <c r="Q80" s="79"/>
      <c r="R80" s="79" t="s">
        <v>296</v>
      </c>
    </row>
    <row r="81" spans="1:18" s="14" customFormat="1" ht="121.15" hidden="1" customHeight="1" x14ac:dyDescent="0.25">
      <c r="A81" s="79" t="s">
        <v>194</v>
      </c>
      <c r="B81" s="169">
        <v>202105019</v>
      </c>
      <c r="C81" s="1" t="s">
        <v>197</v>
      </c>
      <c r="D81" s="1" t="s">
        <v>207</v>
      </c>
      <c r="E81" s="1" t="s">
        <v>222</v>
      </c>
      <c r="F81" s="1"/>
      <c r="G81" s="3"/>
      <c r="H81" s="3"/>
      <c r="I81" s="181" t="s">
        <v>391</v>
      </c>
      <c r="J81" s="4"/>
      <c r="K81" s="1" t="s">
        <v>254</v>
      </c>
      <c r="L81" s="1" t="s">
        <v>216</v>
      </c>
      <c r="M81" s="1" t="s">
        <v>278</v>
      </c>
      <c r="N81" s="1" t="s">
        <v>288</v>
      </c>
      <c r="O81" s="188" t="s">
        <v>96</v>
      </c>
      <c r="P81" s="79" t="s">
        <v>291</v>
      </c>
      <c r="Q81" s="79" t="s">
        <v>297</v>
      </c>
      <c r="R81" s="79" t="s">
        <v>296</v>
      </c>
    </row>
    <row r="82" spans="1:18" s="14" customFormat="1" ht="112.15" customHeight="1" x14ac:dyDescent="0.25">
      <c r="A82" s="79" t="s">
        <v>194</v>
      </c>
      <c r="B82" s="159">
        <v>202105020</v>
      </c>
      <c r="C82" s="1" t="s">
        <v>196</v>
      </c>
      <c r="D82" s="1" t="s">
        <v>205</v>
      </c>
      <c r="E82" s="1" t="s">
        <v>237</v>
      </c>
      <c r="F82" s="1" t="s">
        <v>118</v>
      </c>
      <c r="G82" s="3"/>
      <c r="H82" s="181" t="s">
        <v>119</v>
      </c>
      <c r="I82" s="184" t="s">
        <v>268</v>
      </c>
      <c r="J82" s="182" t="s">
        <v>66</v>
      </c>
      <c r="K82" s="182" t="s">
        <v>370</v>
      </c>
      <c r="L82" s="1" t="s">
        <v>6</v>
      </c>
      <c r="M82" s="4" t="s">
        <v>79</v>
      </c>
      <c r="N82" s="182" t="s">
        <v>290</v>
      </c>
      <c r="O82" s="188" t="s">
        <v>349</v>
      </c>
      <c r="P82" s="79" t="s">
        <v>293</v>
      </c>
      <c r="Q82" s="79" t="s">
        <v>294</v>
      </c>
      <c r="R82" s="79" t="s">
        <v>299</v>
      </c>
    </row>
    <row r="83" spans="1:18" s="14" customFormat="1" ht="140.44999999999999" customHeight="1" x14ac:dyDescent="0.25">
      <c r="A83" s="79" t="s">
        <v>194</v>
      </c>
      <c r="B83" s="174">
        <v>202105021</v>
      </c>
      <c r="C83" s="1" t="s">
        <v>196</v>
      </c>
      <c r="D83" s="1" t="s">
        <v>205</v>
      </c>
      <c r="E83" s="1" t="s">
        <v>80</v>
      </c>
      <c r="F83" s="180" t="s">
        <v>115</v>
      </c>
      <c r="G83" s="3"/>
      <c r="H83" s="3" t="s">
        <v>122</v>
      </c>
      <c r="I83" s="181" t="s">
        <v>377</v>
      </c>
      <c r="J83" s="4" t="s">
        <v>66</v>
      </c>
      <c r="K83" s="1" t="s">
        <v>31</v>
      </c>
      <c r="L83" s="1" t="s">
        <v>121</v>
      </c>
      <c r="M83" s="1" t="s">
        <v>44</v>
      </c>
      <c r="N83" s="1" t="s">
        <v>290</v>
      </c>
      <c r="O83" s="188" t="s">
        <v>349</v>
      </c>
      <c r="P83" s="79" t="s">
        <v>293</v>
      </c>
      <c r="Q83" s="79" t="s">
        <v>294</v>
      </c>
      <c r="R83" s="79" t="s">
        <v>299</v>
      </c>
    </row>
    <row r="84" spans="1:18" s="14" customFormat="1" ht="116.45" customHeight="1" x14ac:dyDescent="0.25">
      <c r="A84" s="79" t="s">
        <v>194</v>
      </c>
      <c r="B84" s="175">
        <v>202105022</v>
      </c>
      <c r="C84" s="1" t="s">
        <v>196</v>
      </c>
      <c r="D84" s="1" t="s">
        <v>209</v>
      </c>
      <c r="E84" s="1" t="s">
        <v>80</v>
      </c>
      <c r="F84" s="1" t="s">
        <v>115</v>
      </c>
      <c r="G84" s="3"/>
      <c r="H84" s="3" t="s">
        <v>116</v>
      </c>
      <c r="I84" s="3" t="s">
        <v>273</v>
      </c>
      <c r="J84" s="4" t="s">
        <v>66</v>
      </c>
      <c r="K84" s="1" t="s">
        <v>370</v>
      </c>
      <c r="L84" s="1" t="s">
        <v>6</v>
      </c>
      <c r="M84" s="182" t="s">
        <v>123</v>
      </c>
      <c r="N84" s="1" t="s">
        <v>290</v>
      </c>
      <c r="O84" s="188" t="s">
        <v>349</v>
      </c>
      <c r="P84" s="79" t="s">
        <v>293</v>
      </c>
      <c r="Q84" s="79" t="s">
        <v>294</v>
      </c>
      <c r="R84" s="79" t="s">
        <v>299</v>
      </c>
    </row>
    <row r="85" spans="1:18" s="14" customFormat="1" ht="48.6" customHeight="1" x14ac:dyDescent="0.25">
      <c r="A85" s="79" t="s">
        <v>194</v>
      </c>
      <c r="B85" s="166">
        <v>202105023</v>
      </c>
      <c r="C85" s="1" t="s">
        <v>196</v>
      </c>
      <c r="D85" s="1" t="s">
        <v>209</v>
      </c>
      <c r="E85" s="1" t="s">
        <v>111</v>
      </c>
      <c r="F85" s="1"/>
      <c r="G85" s="3"/>
      <c r="H85" s="3" t="s">
        <v>319</v>
      </c>
      <c r="I85" s="181" t="s">
        <v>267</v>
      </c>
      <c r="J85" s="4" t="s">
        <v>66</v>
      </c>
      <c r="K85" s="180" t="s">
        <v>254</v>
      </c>
      <c r="L85" s="1" t="s">
        <v>6</v>
      </c>
      <c r="M85" s="180" t="s">
        <v>54</v>
      </c>
      <c r="N85" s="180" t="s">
        <v>288</v>
      </c>
      <c r="O85" s="188" t="s">
        <v>102</v>
      </c>
      <c r="P85" s="79" t="s">
        <v>293</v>
      </c>
      <c r="Q85" s="79" t="s">
        <v>292</v>
      </c>
      <c r="R85" s="79" t="s">
        <v>298</v>
      </c>
    </row>
    <row r="86" spans="1:18" s="14" customFormat="1" ht="114" customHeight="1" x14ac:dyDescent="0.25">
      <c r="A86" s="79" t="s">
        <v>194</v>
      </c>
      <c r="B86" s="160">
        <v>202105024</v>
      </c>
      <c r="C86" s="1" t="s">
        <v>196</v>
      </c>
      <c r="D86" s="1" t="s">
        <v>209</v>
      </c>
      <c r="E86" s="1" t="s">
        <v>222</v>
      </c>
      <c r="F86" s="1" t="s">
        <v>100</v>
      </c>
      <c r="G86" s="3"/>
      <c r="H86" s="3" t="s">
        <v>318</v>
      </c>
      <c r="I86" s="3" t="s">
        <v>323</v>
      </c>
      <c r="J86" s="4" t="s">
        <v>66</v>
      </c>
      <c r="K86" s="1" t="s">
        <v>261</v>
      </c>
      <c r="L86" s="1" t="s">
        <v>266</v>
      </c>
      <c r="M86" s="1" t="s">
        <v>101</v>
      </c>
      <c r="N86" s="1" t="s">
        <v>288</v>
      </c>
      <c r="O86" s="188" t="s">
        <v>102</v>
      </c>
      <c r="P86" s="79" t="s">
        <v>293</v>
      </c>
      <c r="Q86" s="79" t="s">
        <v>294</v>
      </c>
      <c r="R86" s="79" t="s">
        <v>299</v>
      </c>
    </row>
    <row r="87" spans="1:18" s="14" customFormat="1" ht="127.15" customHeight="1" x14ac:dyDescent="0.25">
      <c r="A87" s="79" t="s">
        <v>194</v>
      </c>
      <c r="B87" s="173">
        <v>202105025</v>
      </c>
      <c r="C87" s="1" t="s">
        <v>196</v>
      </c>
      <c r="D87" s="1" t="s">
        <v>209</v>
      </c>
      <c r="E87" s="1" t="s">
        <v>222</v>
      </c>
      <c r="F87" s="1"/>
      <c r="G87" s="3"/>
      <c r="H87" s="3"/>
      <c r="I87" s="181" t="s">
        <v>262</v>
      </c>
      <c r="J87" s="183">
        <v>2020</v>
      </c>
      <c r="K87" s="1" t="s">
        <v>258</v>
      </c>
      <c r="L87" s="1" t="s">
        <v>103</v>
      </c>
      <c r="M87" s="1" t="s">
        <v>341</v>
      </c>
      <c r="N87" s="1" t="s">
        <v>290</v>
      </c>
      <c r="O87" s="188" t="s">
        <v>102</v>
      </c>
      <c r="P87" s="79" t="s">
        <v>293</v>
      </c>
      <c r="Q87" s="79" t="s">
        <v>294</v>
      </c>
      <c r="R87" s="79" t="s">
        <v>299</v>
      </c>
    </row>
    <row r="88" spans="1:18" s="14" customFormat="1" ht="66.599999999999994" customHeight="1" x14ac:dyDescent="0.25">
      <c r="A88" s="79" t="s">
        <v>194</v>
      </c>
      <c r="B88" s="158">
        <v>202105026</v>
      </c>
      <c r="C88" s="1" t="s">
        <v>196</v>
      </c>
      <c r="D88" s="1" t="s">
        <v>209</v>
      </c>
      <c r="E88" s="1" t="s">
        <v>222</v>
      </c>
      <c r="F88" s="1" t="s">
        <v>104</v>
      </c>
      <c r="G88" s="3"/>
      <c r="H88" s="3" t="s">
        <v>105</v>
      </c>
      <c r="I88" s="3" t="s">
        <v>221</v>
      </c>
      <c r="J88" s="183">
        <v>2020</v>
      </c>
      <c r="K88" s="1" t="s">
        <v>254</v>
      </c>
      <c r="L88" s="1" t="s">
        <v>6</v>
      </c>
      <c r="M88" s="1" t="s">
        <v>324</v>
      </c>
      <c r="N88" s="1" t="s">
        <v>288</v>
      </c>
      <c r="O88" s="188" t="s">
        <v>102</v>
      </c>
      <c r="P88" s="79" t="s">
        <v>293</v>
      </c>
      <c r="Q88" s="79" t="s">
        <v>294</v>
      </c>
      <c r="R88" s="79" t="s">
        <v>296</v>
      </c>
    </row>
    <row r="89" spans="1:18" s="14" customFormat="1" ht="188.45" customHeight="1" x14ac:dyDescent="0.25">
      <c r="A89" s="79" t="s">
        <v>194</v>
      </c>
      <c r="B89" s="167">
        <v>202105027</v>
      </c>
      <c r="C89" s="1" t="s">
        <v>196</v>
      </c>
      <c r="D89" s="1" t="s">
        <v>209</v>
      </c>
      <c r="E89" s="1" t="s">
        <v>225</v>
      </c>
      <c r="F89" s="1" t="s">
        <v>367</v>
      </c>
      <c r="G89" s="3"/>
      <c r="H89" s="3" t="s">
        <v>120</v>
      </c>
      <c r="I89" s="184" t="s">
        <v>379</v>
      </c>
      <c r="J89" s="4" t="s">
        <v>66</v>
      </c>
      <c r="K89" s="1" t="s">
        <v>31</v>
      </c>
      <c r="L89" s="1" t="s">
        <v>121</v>
      </c>
      <c r="M89" s="1" t="s">
        <v>33</v>
      </c>
      <c r="N89" s="1" t="s">
        <v>288</v>
      </c>
      <c r="O89" s="188" t="s">
        <v>102</v>
      </c>
      <c r="P89" s="79" t="s">
        <v>293</v>
      </c>
      <c r="Q89" s="79" t="s">
        <v>294</v>
      </c>
      <c r="R89" s="79" t="s">
        <v>299</v>
      </c>
    </row>
    <row r="90" spans="1:18" s="14" customFormat="1" ht="166.15" customHeight="1" x14ac:dyDescent="0.25">
      <c r="A90" s="79" t="s">
        <v>194</v>
      </c>
      <c r="B90" s="168">
        <v>202105028</v>
      </c>
      <c r="C90" s="1" t="s">
        <v>196</v>
      </c>
      <c r="D90" s="1" t="s">
        <v>205</v>
      </c>
      <c r="E90" s="1" t="s">
        <v>80</v>
      </c>
      <c r="F90" s="182" t="s">
        <v>115</v>
      </c>
      <c r="G90" s="3"/>
      <c r="H90" s="3" t="s">
        <v>116</v>
      </c>
      <c r="I90" s="184" t="s">
        <v>373</v>
      </c>
      <c r="J90" s="4" t="s">
        <v>66</v>
      </c>
      <c r="K90" s="1" t="s">
        <v>254</v>
      </c>
      <c r="L90" s="1" t="s">
        <v>6</v>
      </c>
      <c r="M90" s="180" t="s">
        <v>7</v>
      </c>
      <c r="N90" s="1" t="s">
        <v>288</v>
      </c>
      <c r="O90" s="188" t="s">
        <v>102</v>
      </c>
      <c r="P90" s="79" t="s">
        <v>293</v>
      </c>
      <c r="Q90" s="79" t="s">
        <v>292</v>
      </c>
      <c r="R90" s="79" t="s">
        <v>296</v>
      </c>
    </row>
    <row r="91" spans="1:18" s="14" customFormat="1" ht="61.9" customHeight="1" x14ac:dyDescent="0.25">
      <c r="A91" s="79" t="s">
        <v>194</v>
      </c>
      <c r="B91" s="151">
        <v>202105029</v>
      </c>
      <c r="C91" s="1" t="s">
        <v>196</v>
      </c>
      <c r="D91" s="1" t="s">
        <v>205</v>
      </c>
      <c r="E91" s="1" t="s">
        <v>237</v>
      </c>
      <c r="F91" s="1" t="s">
        <v>113</v>
      </c>
      <c r="G91" s="3"/>
      <c r="H91" s="3" t="s">
        <v>117</v>
      </c>
      <c r="I91" s="181" t="s">
        <v>366</v>
      </c>
      <c r="J91" s="4" t="s">
        <v>66</v>
      </c>
      <c r="K91" s="1" t="s">
        <v>254</v>
      </c>
      <c r="L91" s="1" t="s">
        <v>6</v>
      </c>
      <c r="M91" s="1" t="s">
        <v>106</v>
      </c>
      <c r="N91" s="1" t="s">
        <v>288</v>
      </c>
      <c r="O91" s="188" t="s">
        <v>102</v>
      </c>
      <c r="P91" s="79" t="s">
        <v>293</v>
      </c>
      <c r="Q91" s="79" t="s">
        <v>292</v>
      </c>
      <c r="R91" s="79" t="s">
        <v>296</v>
      </c>
    </row>
    <row r="92" spans="1:18" s="14" customFormat="1" ht="54.6" customHeight="1" x14ac:dyDescent="0.25">
      <c r="A92" s="79" t="s">
        <v>194</v>
      </c>
      <c r="B92" s="152">
        <v>202105030</v>
      </c>
      <c r="C92" s="1" t="s">
        <v>196</v>
      </c>
      <c r="D92" s="1" t="s">
        <v>209</v>
      </c>
      <c r="E92" s="1" t="s">
        <v>236</v>
      </c>
      <c r="F92" s="1"/>
      <c r="G92" s="3"/>
      <c r="H92" s="3" t="s">
        <v>326</v>
      </c>
      <c r="I92" s="3" t="s">
        <v>264</v>
      </c>
      <c r="J92" s="4" t="s">
        <v>66</v>
      </c>
      <c r="K92" s="1" t="s">
        <v>254</v>
      </c>
      <c r="L92" s="1" t="s">
        <v>6</v>
      </c>
      <c r="M92" s="1" t="s">
        <v>54</v>
      </c>
      <c r="N92" s="1" t="s">
        <v>288</v>
      </c>
      <c r="O92" s="188" t="s">
        <v>102</v>
      </c>
      <c r="P92" s="79" t="s">
        <v>293</v>
      </c>
      <c r="Q92" s="79" t="s">
        <v>292</v>
      </c>
      <c r="R92" s="79" t="s">
        <v>298</v>
      </c>
    </row>
    <row r="93" spans="1:18" s="14" customFormat="1" ht="99.6" customHeight="1" x14ac:dyDescent="0.25">
      <c r="A93" s="79" t="s">
        <v>194</v>
      </c>
      <c r="B93" s="162">
        <v>202105031</v>
      </c>
      <c r="C93" s="1" t="s">
        <v>196</v>
      </c>
      <c r="D93" s="1" t="s">
        <v>205</v>
      </c>
      <c r="E93" s="1" t="s">
        <v>230</v>
      </c>
      <c r="F93" s="1" t="s">
        <v>107</v>
      </c>
      <c r="G93" s="3"/>
      <c r="H93" s="3"/>
      <c r="I93" s="3" t="s">
        <v>340</v>
      </c>
      <c r="J93" s="4" t="s">
        <v>66</v>
      </c>
      <c r="K93" s="1" t="s">
        <v>254</v>
      </c>
      <c r="L93" s="1" t="s">
        <v>6</v>
      </c>
      <c r="M93" s="1" t="s">
        <v>9</v>
      </c>
      <c r="N93" s="1" t="s">
        <v>288</v>
      </c>
      <c r="O93" s="188" t="s">
        <v>102</v>
      </c>
      <c r="P93" s="79" t="s">
        <v>292</v>
      </c>
      <c r="Q93" s="79" t="s">
        <v>293</v>
      </c>
      <c r="R93" s="79" t="s">
        <v>299</v>
      </c>
    </row>
    <row r="94" spans="1:18" s="14" customFormat="1" ht="70.900000000000006" customHeight="1" x14ac:dyDescent="0.25">
      <c r="A94" s="79" t="s">
        <v>194</v>
      </c>
      <c r="B94" s="163">
        <v>202105032</v>
      </c>
      <c r="C94" s="1" t="s">
        <v>196</v>
      </c>
      <c r="D94" s="1" t="s">
        <v>205</v>
      </c>
      <c r="E94" s="180" t="s">
        <v>224</v>
      </c>
      <c r="F94" s="1" t="s">
        <v>329</v>
      </c>
      <c r="G94" s="3"/>
      <c r="H94" s="3" t="s">
        <v>109</v>
      </c>
      <c r="I94" s="181" t="s">
        <v>395</v>
      </c>
      <c r="J94" s="4" t="s">
        <v>66</v>
      </c>
      <c r="K94" s="1" t="s">
        <v>370</v>
      </c>
      <c r="L94" s="1" t="s">
        <v>6</v>
      </c>
      <c r="M94" s="1" t="s">
        <v>12</v>
      </c>
      <c r="N94" s="1" t="s">
        <v>288</v>
      </c>
      <c r="O94" s="188" t="s">
        <v>102</v>
      </c>
      <c r="P94" s="79" t="s">
        <v>291</v>
      </c>
      <c r="Q94" s="79" t="s">
        <v>294</v>
      </c>
      <c r="R94" s="79" t="s">
        <v>296</v>
      </c>
    </row>
    <row r="95" spans="1:18" s="14" customFormat="1" ht="94.15" customHeight="1" x14ac:dyDescent="0.25">
      <c r="A95" s="79" t="s">
        <v>194</v>
      </c>
      <c r="B95" s="164">
        <v>202105033</v>
      </c>
      <c r="C95" s="1" t="s">
        <v>196</v>
      </c>
      <c r="D95" s="1" t="s">
        <v>210</v>
      </c>
      <c r="E95" s="1" t="s">
        <v>224</v>
      </c>
      <c r="F95" s="1"/>
      <c r="G95" s="3"/>
      <c r="H95" s="3"/>
      <c r="I95" s="181" t="s">
        <v>394</v>
      </c>
      <c r="J95" s="4" t="s">
        <v>66</v>
      </c>
      <c r="K95" s="1" t="s">
        <v>254</v>
      </c>
      <c r="L95" s="1" t="s">
        <v>6</v>
      </c>
      <c r="M95" s="1" t="s">
        <v>108</v>
      </c>
      <c r="N95" s="1" t="s">
        <v>288</v>
      </c>
      <c r="O95" s="188" t="s">
        <v>102</v>
      </c>
      <c r="P95" s="79" t="s">
        <v>293</v>
      </c>
      <c r="Q95" s="79" t="s">
        <v>292</v>
      </c>
      <c r="R95" s="79" t="s">
        <v>296</v>
      </c>
    </row>
    <row r="96" spans="1:18" s="15" customFormat="1" ht="93.6" customHeight="1" x14ac:dyDescent="0.25">
      <c r="A96" s="79" t="s">
        <v>194</v>
      </c>
      <c r="B96" s="165">
        <v>202105034</v>
      </c>
      <c r="C96" s="1" t="s">
        <v>196</v>
      </c>
      <c r="D96" s="1" t="s">
        <v>209</v>
      </c>
      <c r="E96" s="1" t="s">
        <v>224</v>
      </c>
      <c r="F96" s="1"/>
      <c r="G96" s="3"/>
      <c r="H96" s="3"/>
      <c r="I96" s="181" t="s">
        <v>396</v>
      </c>
      <c r="J96" s="4" t="s">
        <v>66</v>
      </c>
      <c r="K96" s="1" t="s">
        <v>370</v>
      </c>
      <c r="L96" s="1" t="s">
        <v>274</v>
      </c>
      <c r="M96" s="1" t="s">
        <v>110</v>
      </c>
      <c r="N96" s="1" t="s">
        <v>288</v>
      </c>
      <c r="O96" s="188" t="s">
        <v>102</v>
      </c>
      <c r="P96" s="79" t="s">
        <v>293</v>
      </c>
      <c r="Q96" s="79" t="s">
        <v>292</v>
      </c>
      <c r="R96" s="79" t="s">
        <v>296</v>
      </c>
    </row>
    <row r="97" spans="1:18" x14ac:dyDescent="0.25">
      <c r="A97" s="2"/>
      <c r="B97" s="2"/>
      <c r="C97" s="1"/>
      <c r="D97" s="1"/>
      <c r="E97" s="1"/>
      <c r="F97" s="1"/>
      <c r="G97" s="3"/>
      <c r="H97" s="3"/>
      <c r="I97" s="3"/>
      <c r="J97" s="4"/>
      <c r="K97" s="1"/>
      <c r="L97" s="1"/>
      <c r="M97" s="1"/>
      <c r="N97" s="5"/>
      <c r="O97" s="2"/>
      <c r="P97" s="2"/>
      <c r="Q97" s="2"/>
      <c r="R97" s="2"/>
    </row>
    <row r="98" spans="1:18" x14ac:dyDescent="0.25">
      <c r="A98" s="2"/>
      <c r="B98" s="2"/>
      <c r="C98" s="1"/>
      <c r="D98" s="1"/>
      <c r="E98" s="1"/>
      <c r="F98" s="1"/>
      <c r="G98" s="3"/>
      <c r="H98" s="3"/>
      <c r="I98" s="3"/>
      <c r="J98" s="4"/>
      <c r="K98" s="1"/>
      <c r="L98" s="1"/>
      <c r="M98" s="1"/>
      <c r="N98" s="5"/>
      <c r="O98" s="2"/>
      <c r="P98" s="2"/>
      <c r="Q98" s="2"/>
      <c r="R98" s="2"/>
    </row>
    <row r="99" spans="1:18" x14ac:dyDescent="0.25">
      <c r="A99" s="2"/>
      <c r="B99" s="2"/>
      <c r="C99" s="1"/>
      <c r="D99" s="1"/>
      <c r="E99" s="1"/>
      <c r="F99" s="1"/>
      <c r="G99" s="3"/>
      <c r="H99" s="3"/>
      <c r="I99" s="3"/>
      <c r="J99" s="4"/>
      <c r="K99" s="1"/>
      <c r="L99" s="1"/>
      <c r="M99" s="1"/>
      <c r="N99" s="5"/>
      <c r="O99" s="2"/>
      <c r="P99" s="2"/>
      <c r="Q99" s="2"/>
      <c r="R99" s="2"/>
    </row>
    <row r="100" spans="1:18" x14ac:dyDescent="0.25">
      <c r="A100" s="2"/>
      <c r="B100" s="2"/>
      <c r="C100" s="1"/>
      <c r="D100" s="1"/>
      <c r="E100" s="1"/>
      <c r="F100" s="1"/>
      <c r="G100" s="3"/>
      <c r="H100" s="3"/>
      <c r="I100" s="3"/>
      <c r="J100" s="4"/>
      <c r="K100" s="1"/>
      <c r="L100" s="1"/>
      <c r="M100" s="1"/>
      <c r="N100" s="5"/>
      <c r="O100" s="2"/>
      <c r="P100" s="2"/>
      <c r="Q100" s="2"/>
      <c r="R100" s="2"/>
    </row>
    <row r="101" spans="1:18" x14ac:dyDescent="0.25">
      <c r="A101" s="2"/>
      <c r="B101" s="2"/>
      <c r="C101" s="1"/>
      <c r="D101" s="1"/>
      <c r="E101" s="1"/>
      <c r="F101" s="1"/>
      <c r="G101" s="3"/>
      <c r="H101" s="3"/>
      <c r="I101" s="3"/>
      <c r="J101" s="4"/>
      <c r="K101" s="1"/>
      <c r="L101" s="1"/>
      <c r="M101" s="1"/>
      <c r="N101" s="5"/>
      <c r="O101" s="2"/>
      <c r="P101" s="2"/>
      <c r="Q101" s="2"/>
      <c r="R101" s="2"/>
    </row>
    <row r="102" spans="1:18" x14ac:dyDescent="0.25">
      <c r="A102" s="2"/>
      <c r="B102" s="2"/>
      <c r="C102" s="1"/>
      <c r="D102" s="1"/>
      <c r="E102" s="1"/>
      <c r="F102" s="1"/>
      <c r="G102" s="3"/>
      <c r="H102" s="3"/>
      <c r="I102" s="3"/>
      <c r="J102" s="4"/>
      <c r="K102" s="1"/>
      <c r="L102" s="1"/>
      <c r="M102" s="1"/>
      <c r="N102" s="5"/>
      <c r="O102" s="2"/>
      <c r="P102" s="2"/>
      <c r="Q102" s="2"/>
      <c r="R102" s="2"/>
    </row>
    <row r="103" spans="1:18" x14ac:dyDescent="0.25">
      <c r="A103" s="2"/>
      <c r="B103" s="2"/>
      <c r="C103" s="1"/>
      <c r="D103" s="1"/>
      <c r="E103" s="1"/>
      <c r="F103" s="1"/>
      <c r="G103" s="3"/>
      <c r="H103" s="3"/>
      <c r="I103" s="3"/>
      <c r="J103" s="4"/>
      <c r="K103" s="1"/>
      <c r="L103" s="1"/>
      <c r="M103" s="1"/>
      <c r="N103" s="5"/>
      <c r="O103" s="2"/>
      <c r="P103" s="2"/>
      <c r="Q103" s="2"/>
      <c r="R103" s="2"/>
    </row>
    <row r="104" spans="1:18" x14ac:dyDescent="0.25">
      <c r="A104" s="2"/>
      <c r="B104" s="2"/>
      <c r="C104" s="1"/>
      <c r="D104" s="1"/>
      <c r="E104" s="1"/>
      <c r="F104" s="1"/>
      <c r="G104" s="3"/>
      <c r="H104" s="3"/>
      <c r="I104" s="3"/>
      <c r="J104" s="4"/>
      <c r="K104" s="1"/>
      <c r="L104" s="1"/>
      <c r="M104" s="1"/>
      <c r="N104" s="5"/>
      <c r="O104" s="2"/>
      <c r="P104" s="2"/>
      <c r="Q104" s="2"/>
      <c r="R104" s="2"/>
    </row>
    <row r="105" spans="1:18" x14ac:dyDescent="0.25">
      <c r="A105" s="2"/>
      <c r="B105" s="2"/>
      <c r="C105" s="1"/>
      <c r="D105" s="1"/>
      <c r="E105" s="1"/>
      <c r="F105" s="1"/>
      <c r="G105" s="3"/>
      <c r="H105" s="3"/>
      <c r="I105" s="3"/>
      <c r="J105" s="4"/>
      <c r="K105" s="1"/>
      <c r="L105" s="1"/>
      <c r="M105" s="1"/>
      <c r="N105" s="5"/>
      <c r="O105" s="2"/>
      <c r="P105" s="2"/>
      <c r="Q105" s="2"/>
      <c r="R105" s="2"/>
    </row>
    <row r="106" spans="1:18" x14ac:dyDescent="0.25">
      <c r="A106" s="2"/>
      <c r="B106" s="2"/>
      <c r="C106" s="1"/>
      <c r="D106" s="1"/>
      <c r="E106" s="1"/>
      <c r="F106" s="1"/>
      <c r="G106" s="3"/>
      <c r="H106" s="3"/>
      <c r="I106" s="3"/>
      <c r="J106" s="4"/>
      <c r="K106" s="1"/>
      <c r="L106" s="1"/>
      <c r="M106" s="1"/>
      <c r="N106" s="5"/>
      <c r="O106" s="2"/>
      <c r="P106" s="2"/>
      <c r="Q106" s="2"/>
      <c r="R106" s="2"/>
    </row>
    <row r="107" spans="1:18" x14ac:dyDescent="0.25">
      <c r="A107" s="2"/>
      <c r="B107" s="2"/>
      <c r="C107" s="1"/>
      <c r="D107" s="1"/>
      <c r="E107" s="1"/>
      <c r="F107" s="1"/>
      <c r="G107" s="3"/>
      <c r="H107" s="3"/>
      <c r="I107" s="3"/>
      <c r="J107" s="4"/>
      <c r="K107" s="1"/>
      <c r="L107" s="1"/>
      <c r="M107" s="1"/>
      <c r="N107" s="5"/>
      <c r="O107" s="2"/>
      <c r="P107" s="2"/>
      <c r="Q107" s="2"/>
      <c r="R107" s="2"/>
    </row>
    <row r="108" spans="1:18" x14ac:dyDescent="0.25">
      <c r="A108" s="2"/>
      <c r="B108" s="2"/>
      <c r="C108" s="1"/>
      <c r="D108" s="1"/>
      <c r="E108" s="1"/>
      <c r="F108" s="1"/>
      <c r="G108" s="3"/>
      <c r="H108" s="3"/>
      <c r="I108" s="3"/>
      <c r="J108" s="4"/>
      <c r="K108" s="1"/>
      <c r="L108" s="1"/>
      <c r="M108" s="1"/>
      <c r="N108" s="5"/>
      <c r="O108" s="2"/>
      <c r="P108" s="2"/>
      <c r="Q108" s="2"/>
      <c r="R108" s="2"/>
    </row>
    <row r="109" spans="1:18" x14ac:dyDescent="0.25">
      <c r="A109" s="2"/>
      <c r="B109" s="2"/>
      <c r="C109" s="1"/>
      <c r="D109" s="1"/>
      <c r="E109" s="1"/>
      <c r="F109" s="1"/>
      <c r="G109" s="3"/>
      <c r="H109" s="3"/>
      <c r="I109" s="3"/>
      <c r="J109" s="4"/>
      <c r="K109" s="1"/>
      <c r="L109" s="1"/>
      <c r="M109" s="1"/>
      <c r="N109" s="5"/>
      <c r="O109" s="2"/>
      <c r="P109" s="2"/>
      <c r="Q109" s="2"/>
      <c r="R109" s="2"/>
    </row>
    <row r="110" spans="1:18" x14ac:dyDescent="0.25">
      <c r="A110" s="2"/>
      <c r="B110" s="2"/>
      <c r="C110" s="1"/>
      <c r="D110" s="1"/>
      <c r="E110" s="1"/>
      <c r="F110" s="1"/>
      <c r="G110" s="3"/>
      <c r="H110" s="3"/>
      <c r="I110" s="3"/>
      <c r="J110" s="4"/>
      <c r="K110" s="1"/>
      <c r="L110" s="1"/>
      <c r="M110" s="1"/>
      <c r="N110" s="5"/>
      <c r="O110" s="2"/>
      <c r="P110" s="2"/>
      <c r="Q110" s="2"/>
      <c r="R110" s="2"/>
    </row>
    <row r="111" spans="1:18" x14ac:dyDescent="0.25">
      <c r="A111" s="2"/>
      <c r="B111" s="2"/>
      <c r="C111" s="1"/>
      <c r="D111" s="1"/>
      <c r="E111" s="1"/>
      <c r="F111" s="1"/>
      <c r="G111" s="3"/>
      <c r="H111" s="3"/>
      <c r="I111" s="3"/>
      <c r="J111" s="4"/>
      <c r="K111" s="1"/>
      <c r="L111" s="1"/>
      <c r="M111" s="1"/>
      <c r="N111" s="5"/>
      <c r="O111" s="2"/>
      <c r="P111" s="2"/>
      <c r="Q111" s="2"/>
      <c r="R111" s="2"/>
    </row>
    <row r="112" spans="1:18" x14ac:dyDescent="0.25">
      <c r="A112" s="2"/>
      <c r="B112" s="2"/>
      <c r="C112" s="1"/>
      <c r="D112" s="1"/>
      <c r="E112" s="1"/>
      <c r="F112" s="1"/>
      <c r="G112" s="3"/>
      <c r="H112" s="3"/>
      <c r="I112" s="3"/>
      <c r="J112" s="4"/>
      <c r="K112" s="1"/>
      <c r="L112" s="1"/>
      <c r="M112" s="1"/>
      <c r="N112" s="5"/>
      <c r="O112" s="2"/>
      <c r="P112" s="2"/>
      <c r="Q112" s="2"/>
      <c r="R112" s="2"/>
    </row>
    <row r="113" spans="1:18" x14ac:dyDescent="0.25">
      <c r="A113" s="2"/>
      <c r="B113" s="2"/>
      <c r="C113" s="1"/>
      <c r="D113" s="1"/>
      <c r="E113" s="1"/>
      <c r="F113" s="1"/>
      <c r="G113" s="3"/>
      <c r="H113" s="3"/>
      <c r="I113" s="3"/>
      <c r="J113" s="4"/>
      <c r="K113" s="1"/>
      <c r="L113" s="1"/>
      <c r="M113" s="1"/>
      <c r="N113" s="5"/>
      <c r="O113" s="2"/>
      <c r="P113" s="2"/>
      <c r="Q113" s="2"/>
      <c r="R113" s="2"/>
    </row>
    <row r="114" spans="1:18" x14ac:dyDescent="0.25">
      <c r="A114" s="2"/>
      <c r="B114" s="2"/>
      <c r="C114" s="1"/>
      <c r="D114" s="1"/>
      <c r="E114" s="1"/>
      <c r="F114" s="1"/>
      <c r="G114" s="3"/>
      <c r="H114" s="3"/>
      <c r="I114" s="3"/>
      <c r="J114" s="4"/>
      <c r="K114" s="1"/>
      <c r="L114" s="1"/>
      <c r="M114" s="1"/>
      <c r="N114" s="5"/>
      <c r="O114" s="2"/>
      <c r="P114" s="2"/>
      <c r="Q114" s="2"/>
      <c r="R114" s="2"/>
    </row>
    <row r="115" spans="1:18" x14ac:dyDescent="0.25">
      <c r="A115" s="2"/>
      <c r="B115" s="2"/>
      <c r="C115" s="1"/>
      <c r="D115" s="1"/>
      <c r="E115" s="1"/>
      <c r="F115" s="1"/>
      <c r="G115" s="3"/>
      <c r="H115" s="3"/>
      <c r="I115" s="3"/>
      <c r="J115" s="4"/>
      <c r="K115" s="1"/>
      <c r="L115" s="1"/>
      <c r="M115" s="1"/>
      <c r="N115" s="5"/>
      <c r="O115" s="2"/>
      <c r="P115" s="2"/>
      <c r="Q115" s="2"/>
      <c r="R115" s="2"/>
    </row>
    <row r="116" spans="1:18" x14ac:dyDescent="0.25">
      <c r="A116" s="2"/>
      <c r="B116" s="2"/>
      <c r="C116" s="1"/>
      <c r="D116" s="1"/>
      <c r="E116" s="1"/>
      <c r="F116" s="1"/>
      <c r="G116" s="3"/>
      <c r="H116" s="3"/>
      <c r="I116" s="3"/>
      <c r="J116" s="4"/>
      <c r="K116" s="1"/>
      <c r="L116" s="1"/>
      <c r="M116" s="1"/>
      <c r="N116" s="5"/>
      <c r="O116" s="2"/>
      <c r="P116" s="2"/>
      <c r="Q116" s="2"/>
      <c r="R116" s="2"/>
    </row>
    <row r="117" spans="1:18" x14ac:dyDescent="0.25">
      <c r="A117" s="2"/>
      <c r="B117" s="2"/>
      <c r="C117" s="1"/>
      <c r="D117" s="1"/>
      <c r="E117" s="1"/>
      <c r="F117" s="1"/>
      <c r="G117" s="3"/>
      <c r="H117" s="3"/>
      <c r="I117" s="3"/>
      <c r="J117" s="4"/>
      <c r="K117" s="1"/>
      <c r="L117" s="1"/>
      <c r="M117" s="1"/>
      <c r="N117" s="5"/>
      <c r="O117" s="2"/>
      <c r="P117" s="2"/>
      <c r="Q117" s="2"/>
      <c r="R117" s="2"/>
    </row>
    <row r="118" spans="1:18" x14ac:dyDescent="0.25">
      <c r="A118" s="2"/>
      <c r="B118" s="2"/>
      <c r="C118" s="1"/>
      <c r="D118" s="1"/>
      <c r="E118" s="1"/>
      <c r="F118" s="1"/>
      <c r="G118" s="3"/>
      <c r="H118" s="3"/>
      <c r="I118" s="3"/>
      <c r="J118" s="4"/>
      <c r="K118" s="1"/>
      <c r="L118" s="1"/>
      <c r="M118" s="1"/>
      <c r="N118" s="5"/>
      <c r="O118" s="2"/>
      <c r="P118" s="2"/>
      <c r="Q118" s="2"/>
      <c r="R118" s="2"/>
    </row>
    <row r="119" spans="1:18" x14ac:dyDescent="0.25">
      <c r="A119" s="2"/>
      <c r="B119" s="2"/>
      <c r="C119" s="1"/>
      <c r="D119" s="1"/>
      <c r="E119" s="1"/>
      <c r="F119" s="1"/>
      <c r="G119" s="3"/>
      <c r="H119" s="3"/>
      <c r="I119" s="3"/>
      <c r="J119" s="4"/>
      <c r="K119" s="1"/>
      <c r="L119" s="1"/>
      <c r="M119" s="1"/>
      <c r="N119" s="5"/>
      <c r="O119" s="2"/>
      <c r="P119" s="2"/>
      <c r="Q119" s="2"/>
      <c r="R119" s="2"/>
    </row>
    <row r="120" spans="1:18" x14ac:dyDescent="0.25">
      <c r="A120" s="2"/>
      <c r="B120" s="2"/>
      <c r="C120" s="1"/>
      <c r="D120" s="1"/>
      <c r="E120" s="1"/>
      <c r="F120" s="1"/>
      <c r="G120" s="3"/>
      <c r="H120" s="3"/>
      <c r="I120" s="3"/>
      <c r="J120" s="4"/>
      <c r="K120" s="1"/>
      <c r="L120" s="1"/>
      <c r="M120" s="1"/>
      <c r="N120" s="5"/>
      <c r="O120" s="2"/>
      <c r="P120" s="2"/>
      <c r="Q120" s="2"/>
      <c r="R120" s="2"/>
    </row>
    <row r="121" spans="1:18" x14ac:dyDescent="0.25">
      <c r="A121" s="2"/>
      <c r="B121" s="2"/>
      <c r="C121" s="1"/>
      <c r="D121" s="1"/>
      <c r="E121" s="1"/>
      <c r="F121" s="1"/>
      <c r="G121" s="3"/>
      <c r="H121" s="3"/>
      <c r="I121" s="3"/>
      <c r="J121" s="4"/>
      <c r="K121" s="1"/>
      <c r="L121" s="1"/>
      <c r="M121" s="1"/>
      <c r="N121" s="5"/>
      <c r="O121" s="2"/>
      <c r="P121" s="2"/>
      <c r="Q121" s="2"/>
      <c r="R121" s="2"/>
    </row>
    <row r="122" spans="1:18" x14ac:dyDescent="0.25">
      <c r="A122" s="2"/>
      <c r="B122" s="2"/>
      <c r="C122" s="1"/>
      <c r="D122" s="1"/>
      <c r="E122" s="1"/>
      <c r="F122" s="1"/>
      <c r="G122" s="3"/>
      <c r="H122" s="3"/>
      <c r="I122" s="3"/>
      <c r="J122" s="4"/>
      <c r="K122" s="1"/>
      <c r="L122" s="1"/>
      <c r="M122" s="1"/>
      <c r="N122" s="5"/>
      <c r="O122" s="2"/>
      <c r="P122" s="2"/>
      <c r="Q122" s="2"/>
      <c r="R122" s="2"/>
    </row>
    <row r="123" spans="1:18" x14ac:dyDescent="0.25">
      <c r="A123" s="2"/>
      <c r="B123" s="2"/>
      <c r="C123" s="1"/>
      <c r="D123" s="1"/>
      <c r="E123" s="1"/>
      <c r="F123" s="1"/>
      <c r="G123" s="3"/>
      <c r="H123" s="3"/>
      <c r="I123" s="3"/>
      <c r="J123" s="4"/>
      <c r="K123" s="1"/>
      <c r="L123" s="1"/>
      <c r="M123" s="1"/>
      <c r="N123" s="5"/>
      <c r="O123" s="2"/>
      <c r="P123" s="2"/>
      <c r="Q123" s="2"/>
      <c r="R123" s="2"/>
    </row>
    <row r="124" spans="1:18" x14ac:dyDescent="0.25">
      <c r="A124" s="2"/>
      <c r="B124" s="2"/>
      <c r="C124" s="1"/>
      <c r="D124" s="1"/>
      <c r="E124" s="1"/>
      <c r="F124" s="1"/>
      <c r="G124" s="3"/>
      <c r="H124" s="3"/>
      <c r="I124" s="3"/>
      <c r="J124" s="4"/>
      <c r="K124" s="1"/>
      <c r="L124" s="1"/>
      <c r="M124" s="1"/>
      <c r="N124" s="5"/>
      <c r="O124" s="2"/>
      <c r="P124" s="2"/>
      <c r="Q124" s="2"/>
      <c r="R124" s="2"/>
    </row>
    <row r="125" spans="1:18" x14ac:dyDescent="0.25">
      <c r="A125" s="2"/>
      <c r="B125" s="2"/>
      <c r="C125" s="1"/>
      <c r="D125" s="1"/>
      <c r="E125" s="1"/>
      <c r="F125" s="1"/>
      <c r="G125" s="3"/>
      <c r="H125" s="3"/>
      <c r="I125" s="3"/>
      <c r="J125" s="4"/>
      <c r="K125" s="1"/>
      <c r="L125" s="1"/>
      <c r="M125" s="1"/>
      <c r="N125" s="5"/>
      <c r="O125" s="2"/>
      <c r="P125" s="2"/>
      <c r="Q125" s="2"/>
      <c r="R125" s="2"/>
    </row>
    <row r="126" spans="1:18" x14ac:dyDescent="0.25">
      <c r="A126" s="2"/>
      <c r="B126" s="2"/>
      <c r="C126" s="1"/>
      <c r="D126" s="1"/>
      <c r="E126" s="1"/>
      <c r="F126" s="1"/>
      <c r="G126" s="3"/>
      <c r="H126" s="3"/>
      <c r="I126" s="3"/>
      <c r="J126" s="4"/>
      <c r="K126" s="1"/>
      <c r="L126" s="1"/>
      <c r="M126" s="1"/>
      <c r="N126" s="5"/>
      <c r="O126" s="2"/>
      <c r="P126" s="2"/>
      <c r="Q126" s="2"/>
      <c r="R126" s="2"/>
    </row>
    <row r="127" spans="1:18" x14ac:dyDescent="0.25">
      <c r="A127" s="2"/>
      <c r="B127" s="2"/>
      <c r="C127" s="1"/>
      <c r="D127" s="1"/>
      <c r="E127" s="1"/>
      <c r="F127" s="1"/>
      <c r="G127" s="3"/>
      <c r="H127" s="3"/>
      <c r="I127" s="3"/>
      <c r="J127" s="4"/>
      <c r="K127" s="1"/>
      <c r="L127" s="1"/>
      <c r="M127" s="1"/>
      <c r="N127" s="5"/>
      <c r="O127" s="2"/>
      <c r="P127" s="2"/>
      <c r="Q127" s="2"/>
      <c r="R127" s="2"/>
    </row>
    <row r="128" spans="1:18" x14ac:dyDescent="0.25">
      <c r="A128" s="2"/>
      <c r="B128" s="2"/>
      <c r="C128" s="1"/>
      <c r="D128" s="1"/>
      <c r="E128" s="1"/>
      <c r="F128" s="1"/>
      <c r="G128" s="3"/>
      <c r="H128" s="3"/>
      <c r="I128" s="3"/>
      <c r="J128" s="4"/>
      <c r="K128" s="1"/>
      <c r="L128" s="1"/>
      <c r="M128" s="1"/>
      <c r="N128" s="5"/>
      <c r="O128" s="2"/>
      <c r="P128" s="2"/>
      <c r="Q128" s="2"/>
      <c r="R128" s="2"/>
    </row>
    <row r="129" spans="1:18" x14ac:dyDescent="0.25">
      <c r="A129" s="2"/>
      <c r="B129" s="2"/>
      <c r="C129" s="1"/>
      <c r="D129" s="1"/>
      <c r="E129" s="1"/>
      <c r="F129" s="1"/>
      <c r="G129" s="3"/>
      <c r="H129" s="3"/>
      <c r="I129" s="3"/>
      <c r="J129" s="4"/>
      <c r="K129" s="1"/>
      <c r="L129" s="1"/>
      <c r="M129" s="1"/>
      <c r="N129" s="5"/>
      <c r="O129" s="2"/>
      <c r="P129" s="2"/>
      <c r="Q129" s="2"/>
      <c r="R129" s="2"/>
    </row>
    <row r="130" spans="1:18" x14ac:dyDescent="0.25">
      <c r="A130" s="2"/>
      <c r="B130" s="2"/>
      <c r="C130" s="1"/>
      <c r="D130" s="1"/>
      <c r="E130" s="1"/>
      <c r="F130" s="1"/>
      <c r="G130" s="3"/>
      <c r="H130" s="3"/>
      <c r="I130" s="3"/>
      <c r="J130" s="4"/>
      <c r="K130" s="1"/>
      <c r="L130" s="1"/>
      <c r="M130" s="1"/>
      <c r="N130" s="5"/>
      <c r="O130" s="2"/>
      <c r="P130" s="2"/>
      <c r="Q130" s="2"/>
      <c r="R130" s="2"/>
    </row>
    <row r="131" spans="1:18" x14ac:dyDescent="0.25">
      <c r="A131" s="2"/>
      <c r="B131" s="2"/>
      <c r="C131" s="1"/>
      <c r="D131" s="1"/>
      <c r="E131" s="1"/>
      <c r="F131" s="1"/>
      <c r="G131" s="3"/>
      <c r="H131" s="3"/>
      <c r="I131" s="3"/>
      <c r="J131" s="4"/>
      <c r="K131" s="1"/>
      <c r="L131" s="1"/>
      <c r="M131" s="1"/>
      <c r="N131" s="5"/>
      <c r="O131" s="2"/>
      <c r="P131" s="2"/>
      <c r="Q131" s="2"/>
      <c r="R131" s="2"/>
    </row>
    <row r="132" spans="1:18" x14ac:dyDescent="0.25">
      <c r="A132" s="2"/>
      <c r="B132" s="2"/>
      <c r="C132" s="1"/>
      <c r="D132" s="1"/>
      <c r="E132" s="1"/>
      <c r="F132" s="1"/>
      <c r="G132" s="3"/>
      <c r="H132" s="3"/>
      <c r="I132" s="3"/>
      <c r="J132" s="4"/>
      <c r="K132" s="1"/>
      <c r="L132" s="1"/>
      <c r="M132" s="1"/>
      <c r="N132" s="5"/>
      <c r="O132" s="2"/>
      <c r="P132" s="2"/>
      <c r="Q132" s="2"/>
      <c r="R132" s="2"/>
    </row>
    <row r="133" spans="1:18" x14ac:dyDescent="0.25">
      <c r="A133" s="2"/>
      <c r="B133" s="2"/>
      <c r="C133" s="1"/>
      <c r="D133" s="1"/>
      <c r="E133" s="1"/>
      <c r="F133" s="1"/>
      <c r="G133" s="3"/>
      <c r="H133" s="3"/>
      <c r="I133" s="3"/>
      <c r="J133" s="4"/>
      <c r="K133" s="1"/>
      <c r="L133" s="1"/>
      <c r="M133" s="1"/>
      <c r="N133" s="5"/>
      <c r="O133" s="2"/>
      <c r="P133" s="2"/>
      <c r="Q133" s="2"/>
      <c r="R133" s="2"/>
    </row>
    <row r="134" spans="1:18" x14ac:dyDescent="0.25">
      <c r="A134" s="2"/>
      <c r="B134" s="2"/>
      <c r="C134" s="1"/>
      <c r="D134" s="1"/>
      <c r="E134" s="1"/>
      <c r="F134" s="1"/>
      <c r="G134" s="3"/>
      <c r="H134" s="3"/>
      <c r="I134" s="3"/>
      <c r="J134" s="4"/>
      <c r="K134" s="1"/>
      <c r="L134" s="1"/>
      <c r="M134" s="1"/>
      <c r="N134" s="5"/>
      <c r="O134" s="2"/>
      <c r="P134" s="2"/>
      <c r="Q134" s="2"/>
      <c r="R134" s="2"/>
    </row>
    <row r="135" spans="1:18" x14ac:dyDescent="0.25">
      <c r="A135" s="2"/>
      <c r="B135" s="2"/>
      <c r="C135" s="1"/>
      <c r="D135" s="1"/>
      <c r="E135" s="1"/>
      <c r="F135" s="1"/>
      <c r="G135" s="3"/>
      <c r="H135" s="3"/>
      <c r="I135" s="3"/>
      <c r="J135" s="4"/>
      <c r="K135" s="1"/>
      <c r="L135" s="1"/>
      <c r="M135" s="1"/>
      <c r="N135" s="5"/>
      <c r="O135" s="2"/>
      <c r="P135" s="2"/>
      <c r="Q135" s="2"/>
      <c r="R135" s="2"/>
    </row>
    <row r="136" spans="1:18" x14ac:dyDescent="0.25">
      <c r="A136" s="2"/>
      <c r="B136" s="2"/>
      <c r="C136" s="1"/>
      <c r="D136" s="1"/>
      <c r="E136" s="1"/>
      <c r="F136" s="1"/>
      <c r="G136" s="3"/>
      <c r="H136" s="3"/>
      <c r="I136" s="3"/>
      <c r="J136" s="4"/>
      <c r="K136" s="1"/>
      <c r="L136" s="1"/>
      <c r="M136" s="1"/>
      <c r="N136" s="5"/>
      <c r="O136" s="2"/>
      <c r="P136" s="2"/>
      <c r="Q136" s="2"/>
      <c r="R136" s="2"/>
    </row>
    <row r="137" spans="1:18" x14ac:dyDescent="0.25">
      <c r="A137" s="2"/>
      <c r="B137" s="2"/>
      <c r="C137" s="1"/>
      <c r="D137" s="1"/>
      <c r="E137" s="1"/>
      <c r="F137" s="1"/>
      <c r="G137" s="3"/>
      <c r="H137" s="3"/>
      <c r="I137" s="3"/>
      <c r="J137" s="4"/>
      <c r="K137" s="1"/>
      <c r="L137" s="1"/>
      <c r="M137" s="1"/>
      <c r="N137" s="5"/>
      <c r="O137" s="2"/>
      <c r="P137" s="2"/>
      <c r="Q137" s="2"/>
      <c r="R137" s="2"/>
    </row>
    <row r="138" spans="1:18" x14ac:dyDescent="0.25">
      <c r="A138" s="2"/>
      <c r="B138" s="2"/>
      <c r="C138" s="1"/>
      <c r="D138" s="1"/>
      <c r="E138" s="1"/>
      <c r="F138" s="1"/>
      <c r="G138" s="3"/>
      <c r="H138" s="3"/>
      <c r="I138" s="3"/>
      <c r="J138" s="4"/>
      <c r="K138" s="1"/>
      <c r="L138" s="1"/>
      <c r="M138" s="1"/>
      <c r="N138" s="5"/>
      <c r="O138" s="2"/>
      <c r="P138" s="2"/>
      <c r="Q138" s="2"/>
      <c r="R138" s="2"/>
    </row>
    <row r="139" spans="1:18" x14ac:dyDescent="0.25">
      <c r="A139" s="2"/>
      <c r="B139" s="2"/>
      <c r="C139" s="1"/>
      <c r="D139" s="1"/>
      <c r="E139" s="1"/>
      <c r="F139" s="1"/>
      <c r="G139" s="3"/>
      <c r="H139" s="3"/>
      <c r="I139" s="3"/>
      <c r="J139" s="4"/>
      <c r="K139" s="1"/>
      <c r="L139" s="1"/>
      <c r="M139" s="1"/>
      <c r="N139" s="5"/>
      <c r="O139" s="2"/>
      <c r="P139" s="2"/>
      <c r="Q139" s="2"/>
      <c r="R139" s="2"/>
    </row>
    <row r="140" spans="1:18" x14ac:dyDescent="0.25">
      <c r="A140" s="2"/>
      <c r="B140" s="2"/>
      <c r="C140" s="1"/>
      <c r="D140" s="1"/>
      <c r="E140" s="1"/>
      <c r="F140" s="1"/>
      <c r="G140" s="3"/>
      <c r="H140" s="3"/>
      <c r="I140" s="3"/>
      <c r="J140" s="4"/>
      <c r="K140" s="1"/>
      <c r="L140" s="1"/>
      <c r="M140" s="1"/>
      <c r="N140" s="5"/>
      <c r="O140" s="2"/>
      <c r="P140" s="2"/>
      <c r="Q140" s="2"/>
      <c r="R140" s="2"/>
    </row>
    <row r="141" spans="1:18" x14ac:dyDescent="0.25">
      <c r="A141" s="2"/>
      <c r="B141" s="2"/>
      <c r="C141" s="1"/>
      <c r="D141" s="1"/>
      <c r="E141" s="1"/>
      <c r="F141" s="1"/>
      <c r="G141" s="3"/>
      <c r="H141" s="3"/>
      <c r="I141" s="3"/>
      <c r="J141" s="4"/>
      <c r="K141" s="1"/>
      <c r="L141" s="1"/>
      <c r="M141" s="1"/>
      <c r="N141" s="5"/>
      <c r="O141" s="2"/>
      <c r="P141" s="2"/>
      <c r="Q141" s="2"/>
      <c r="R141" s="2"/>
    </row>
    <row r="142" spans="1:18" x14ac:dyDescent="0.25">
      <c r="A142" s="2"/>
      <c r="B142" s="2"/>
      <c r="C142" s="1"/>
      <c r="D142" s="1"/>
      <c r="E142" s="1"/>
      <c r="F142" s="1"/>
      <c r="G142" s="3"/>
      <c r="H142" s="3"/>
      <c r="I142" s="3"/>
      <c r="J142" s="4"/>
      <c r="K142" s="1"/>
      <c r="L142" s="1"/>
      <c r="M142" s="1"/>
      <c r="N142" s="5"/>
      <c r="O142" s="2"/>
      <c r="P142" s="2"/>
      <c r="Q142" s="2"/>
      <c r="R142" s="2"/>
    </row>
    <row r="143" spans="1:18" x14ac:dyDescent="0.25">
      <c r="A143" s="2"/>
      <c r="B143" s="2"/>
      <c r="C143" s="1"/>
      <c r="D143" s="1"/>
      <c r="E143" s="1"/>
      <c r="F143" s="1"/>
      <c r="G143" s="3"/>
      <c r="H143" s="3"/>
      <c r="I143" s="3"/>
      <c r="J143" s="4"/>
      <c r="K143" s="1"/>
      <c r="L143" s="1"/>
      <c r="M143" s="1"/>
      <c r="N143" s="5"/>
      <c r="O143" s="2"/>
      <c r="P143" s="2"/>
      <c r="Q143" s="2"/>
      <c r="R143" s="2"/>
    </row>
    <row r="144" spans="1:18" x14ac:dyDescent="0.25">
      <c r="A144" s="2"/>
      <c r="B144" s="2"/>
      <c r="C144" s="1"/>
      <c r="D144" s="1"/>
      <c r="E144" s="1"/>
      <c r="F144" s="1"/>
      <c r="G144" s="3"/>
      <c r="H144" s="3"/>
      <c r="I144" s="3"/>
      <c r="J144" s="4"/>
      <c r="K144" s="1"/>
      <c r="L144" s="1"/>
      <c r="M144" s="1"/>
      <c r="N144" s="5"/>
      <c r="O144" s="2"/>
      <c r="P144" s="2"/>
      <c r="Q144" s="2"/>
      <c r="R144" s="2"/>
    </row>
    <row r="145" spans="1:18" x14ac:dyDescent="0.25">
      <c r="A145" s="2"/>
      <c r="B145" s="2"/>
      <c r="C145" s="1"/>
      <c r="D145" s="1"/>
      <c r="E145" s="1"/>
      <c r="F145" s="1"/>
      <c r="G145" s="3"/>
      <c r="H145" s="3"/>
      <c r="I145" s="3"/>
      <c r="J145" s="4"/>
      <c r="K145" s="1"/>
      <c r="L145" s="1"/>
      <c r="M145" s="1"/>
      <c r="N145" s="5"/>
      <c r="O145" s="2"/>
      <c r="P145" s="2"/>
      <c r="Q145" s="2"/>
      <c r="R145" s="2"/>
    </row>
    <row r="146" spans="1:18" x14ac:dyDescent="0.25">
      <c r="A146" s="2"/>
      <c r="B146" s="2"/>
      <c r="C146" s="1"/>
      <c r="D146" s="1"/>
      <c r="E146" s="1"/>
      <c r="F146" s="1"/>
      <c r="G146" s="3"/>
      <c r="H146" s="3"/>
      <c r="I146" s="3"/>
      <c r="J146" s="4"/>
      <c r="K146" s="1"/>
      <c r="L146" s="1"/>
      <c r="M146" s="1"/>
      <c r="N146" s="5"/>
      <c r="O146" s="2"/>
      <c r="P146" s="2"/>
      <c r="Q146" s="2"/>
      <c r="R146" s="2"/>
    </row>
    <row r="147" spans="1:18" x14ac:dyDescent="0.25">
      <c r="A147" s="2"/>
      <c r="B147" s="2"/>
      <c r="C147" s="1"/>
      <c r="D147" s="1"/>
      <c r="E147" s="1"/>
      <c r="F147" s="1"/>
      <c r="G147" s="3"/>
      <c r="H147" s="3"/>
      <c r="I147" s="3"/>
      <c r="J147" s="4"/>
      <c r="K147" s="1"/>
      <c r="L147" s="1"/>
      <c r="M147" s="1"/>
      <c r="N147" s="5"/>
      <c r="O147" s="2"/>
      <c r="P147" s="2"/>
      <c r="Q147" s="2"/>
      <c r="R147" s="2"/>
    </row>
    <row r="148" spans="1:18" x14ac:dyDescent="0.25">
      <c r="A148" s="2"/>
      <c r="B148" s="2"/>
      <c r="C148" s="1"/>
      <c r="D148" s="1"/>
      <c r="E148" s="1"/>
      <c r="F148" s="1"/>
      <c r="G148" s="3"/>
      <c r="H148" s="3"/>
      <c r="I148" s="3"/>
      <c r="J148" s="4"/>
      <c r="K148" s="1"/>
      <c r="L148" s="1"/>
      <c r="M148" s="1"/>
      <c r="N148" s="5"/>
      <c r="O148" s="2"/>
      <c r="P148" s="2"/>
      <c r="Q148" s="2"/>
      <c r="R148" s="2"/>
    </row>
    <row r="149" spans="1:18" x14ac:dyDescent="0.25">
      <c r="A149" s="2"/>
      <c r="B149" s="2"/>
      <c r="C149" s="1"/>
      <c r="D149" s="1"/>
      <c r="E149" s="1"/>
      <c r="F149" s="1"/>
      <c r="G149" s="3"/>
      <c r="H149" s="3"/>
      <c r="I149" s="3"/>
      <c r="J149" s="4"/>
      <c r="K149" s="1"/>
      <c r="L149" s="1"/>
      <c r="M149" s="1"/>
      <c r="N149" s="5"/>
      <c r="O149" s="2"/>
      <c r="P149" s="2"/>
      <c r="Q149" s="2"/>
      <c r="R149" s="2"/>
    </row>
    <row r="150" spans="1:18" x14ac:dyDescent="0.25">
      <c r="A150" s="2"/>
      <c r="B150" s="2"/>
      <c r="C150" s="1"/>
      <c r="D150" s="1"/>
      <c r="E150" s="1"/>
      <c r="F150" s="1"/>
      <c r="G150" s="3"/>
      <c r="H150" s="3"/>
      <c r="I150" s="3"/>
      <c r="J150" s="4"/>
      <c r="K150" s="1"/>
      <c r="L150" s="1"/>
      <c r="M150" s="1"/>
      <c r="N150" s="5"/>
      <c r="O150" s="2"/>
      <c r="P150" s="2"/>
      <c r="Q150" s="2"/>
      <c r="R150" s="2"/>
    </row>
    <row r="151" spans="1:18" x14ac:dyDescent="0.25">
      <c r="A151" s="2"/>
      <c r="B151" s="2"/>
      <c r="C151" s="1"/>
      <c r="D151" s="1"/>
      <c r="E151" s="1"/>
      <c r="F151" s="1"/>
      <c r="G151" s="3"/>
      <c r="H151" s="3"/>
      <c r="I151" s="3"/>
      <c r="J151" s="4"/>
      <c r="K151" s="1"/>
      <c r="L151" s="1"/>
      <c r="M151" s="1"/>
      <c r="N151" s="5"/>
      <c r="O151" s="2"/>
      <c r="P151" s="2"/>
      <c r="Q151" s="2"/>
      <c r="R151" s="2"/>
    </row>
    <row r="152" spans="1:18" x14ac:dyDescent="0.25">
      <c r="A152" s="2"/>
      <c r="B152" s="2"/>
      <c r="C152" s="1"/>
      <c r="D152" s="1"/>
      <c r="E152" s="1"/>
      <c r="F152" s="1"/>
      <c r="G152" s="3"/>
      <c r="H152" s="3"/>
      <c r="I152" s="3"/>
      <c r="J152" s="4"/>
      <c r="K152" s="1"/>
      <c r="L152" s="1"/>
      <c r="M152" s="1"/>
      <c r="N152" s="5"/>
      <c r="O152" s="2"/>
      <c r="P152" s="2"/>
      <c r="Q152" s="2"/>
      <c r="R152" s="2"/>
    </row>
    <row r="153" spans="1:18" x14ac:dyDescent="0.25">
      <c r="A153" s="2"/>
      <c r="B153" s="2"/>
      <c r="C153" s="1"/>
      <c r="D153" s="1"/>
      <c r="E153" s="1"/>
      <c r="F153" s="1"/>
      <c r="G153" s="3"/>
      <c r="H153" s="3"/>
      <c r="I153" s="3"/>
      <c r="J153" s="4"/>
      <c r="K153" s="1"/>
      <c r="L153" s="1"/>
      <c r="M153" s="1"/>
      <c r="N153" s="5"/>
      <c r="O153" s="2"/>
      <c r="P153" s="2"/>
      <c r="Q153" s="2"/>
      <c r="R153" s="2"/>
    </row>
    <row r="154" spans="1:18" x14ac:dyDescent="0.25">
      <c r="A154" s="2"/>
      <c r="B154" s="2"/>
      <c r="C154" s="1"/>
      <c r="D154" s="1"/>
      <c r="E154" s="1"/>
      <c r="F154" s="1"/>
      <c r="G154" s="3"/>
      <c r="H154" s="3"/>
      <c r="I154" s="3"/>
      <c r="J154" s="4"/>
      <c r="K154" s="1"/>
      <c r="L154" s="1"/>
      <c r="M154" s="1"/>
      <c r="N154" s="5"/>
      <c r="O154" s="2"/>
      <c r="P154" s="2"/>
      <c r="Q154" s="2"/>
      <c r="R154" s="2"/>
    </row>
    <row r="155" spans="1:18" x14ac:dyDescent="0.25">
      <c r="A155" s="2"/>
      <c r="B155" s="2"/>
      <c r="C155" s="1"/>
      <c r="D155" s="1"/>
      <c r="E155" s="1"/>
      <c r="F155" s="1"/>
      <c r="G155" s="3"/>
      <c r="H155" s="3"/>
      <c r="I155" s="3"/>
      <c r="J155" s="4"/>
      <c r="K155" s="1"/>
      <c r="L155" s="1"/>
      <c r="M155" s="1"/>
      <c r="N155" s="5"/>
      <c r="O155" s="2"/>
      <c r="P155" s="2"/>
      <c r="Q155" s="2"/>
      <c r="R155" s="2"/>
    </row>
    <row r="156" spans="1:18" x14ac:dyDescent="0.25">
      <c r="A156" s="2"/>
      <c r="B156" s="2"/>
      <c r="C156" s="1"/>
      <c r="D156" s="1"/>
      <c r="E156" s="1"/>
      <c r="F156" s="1"/>
      <c r="G156" s="3"/>
      <c r="H156" s="3"/>
      <c r="I156" s="3"/>
      <c r="J156" s="4"/>
      <c r="K156" s="1"/>
      <c r="L156" s="1"/>
      <c r="M156" s="1"/>
      <c r="N156" s="5"/>
      <c r="O156" s="2"/>
      <c r="P156" s="2"/>
      <c r="Q156" s="2"/>
      <c r="R156" s="2"/>
    </row>
    <row r="157" spans="1:18" x14ac:dyDescent="0.25">
      <c r="A157" s="2"/>
      <c r="B157" s="2"/>
      <c r="C157" s="1"/>
      <c r="D157" s="1"/>
      <c r="E157" s="1"/>
      <c r="F157" s="1"/>
      <c r="G157" s="3"/>
      <c r="H157" s="3"/>
      <c r="I157" s="3"/>
      <c r="J157" s="4"/>
      <c r="K157" s="1"/>
      <c r="L157" s="1"/>
      <c r="M157" s="1"/>
      <c r="N157" s="5"/>
      <c r="O157" s="2"/>
      <c r="P157" s="2"/>
      <c r="Q157" s="2"/>
      <c r="R157" s="2"/>
    </row>
    <row r="158" spans="1:18" x14ac:dyDescent="0.25">
      <c r="A158" s="2"/>
      <c r="B158" s="2"/>
      <c r="C158" s="1"/>
      <c r="D158" s="1"/>
      <c r="E158" s="1"/>
      <c r="F158" s="1"/>
      <c r="G158" s="3"/>
      <c r="H158" s="3"/>
      <c r="I158" s="3"/>
      <c r="J158" s="4"/>
      <c r="K158" s="1"/>
      <c r="L158" s="1"/>
      <c r="M158" s="1"/>
      <c r="N158" s="5"/>
      <c r="O158" s="2"/>
      <c r="P158" s="2"/>
      <c r="Q158" s="2"/>
      <c r="R158" s="2"/>
    </row>
    <row r="159" spans="1:18" x14ac:dyDescent="0.25">
      <c r="A159" s="2"/>
      <c r="B159" s="2"/>
      <c r="C159" s="1"/>
      <c r="D159" s="1"/>
      <c r="E159" s="1"/>
      <c r="F159" s="1"/>
      <c r="G159" s="3"/>
      <c r="H159" s="3"/>
      <c r="I159" s="3"/>
      <c r="J159" s="4"/>
      <c r="K159" s="1"/>
      <c r="L159" s="1"/>
      <c r="M159" s="1"/>
      <c r="N159" s="5"/>
      <c r="O159" s="2"/>
      <c r="P159" s="2"/>
      <c r="Q159" s="2"/>
      <c r="R159" s="2"/>
    </row>
    <row r="160" spans="1:18" x14ac:dyDescent="0.25">
      <c r="A160" s="2"/>
      <c r="B160" s="2"/>
      <c r="C160" s="1"/>
      <c r="D160" s="1"/>
      <c r="E160" s="1"/>
      <c r="F160" s="1"/>
      <c r="G160" s="3"/>
      <c r="H160" s="3"/>
      <c r="I160" s="3"/>
      <c r="J160" s="4"/>
      <c r="K160" s="1"/>
      <c r="L160" s="1"/>
      <c r="M160" s="1"/>
      <c r="N160" s="5"/>
      <c r="O160" s="2"/>
      <c r="P160" s="2"/>
      <c r="Q160" s="2"/>
      <c r="R160" s="2"/>
    </row>
    <row r="161" spans="1:18" x14ac:dyDescent="0.25">
      <c r="A161" s="2"/>
      <c r="B161" s="2"/>
      <c r="C161" s="1"/>
      <c r="D161" s="1"/>
      <c r="E161" s="1"/>
      <c r="F161" s="1"/>
      <c r="G161" s="3"/>
      <c r="H161" s="3"/>
      <c r="I161" s="3"/>
      <c r="J161" s="4"/>
      <c r="K161" s="1"/>
      <c r="L161" s="1"/>
      <c r="M161" s="1"/>
      <c r="N161" s="5"/>
      <c r="O161" s="2"/>
      <c r="P161" s="2"/>
      <c r="Q161" s="2"/>
      <c r="R161" s="2"/>
    </row>
    <row r="162" spans="1:18" x14ac:dyDescent="0.25">
      <c r="A162" s="2"/>
      <c r="B162" s="2"/>
      <c r="C162" s="1"/>
      <c r="D162" s="1"/>
      <c r="E162" s="1"/>
      <c r="F162" s="1"/>
      <c r="G162" s="3"/>
      <c r="H162" s="3"/>
      <c r="I162" s="3"/>
      <c r="J162" s="4"/>
      <c r="K162" s="1"/>
      <c r="L162" s="1"/>
      <c r="M162" s="1"/>
      <c r="N162" s="5"/>
      <c r="O162" s="2"/>
      <c r="P162" s="2"/>
      <c r="Q162" s="2"/>
      <c r="R162" s="2"/>
    </row>
    <row r="163" spans="1:18" x14ac:dyDescent="0.25">
      <c r="A163" s="2"/>
      <c r="B163" s="2"/>
      <c r="C163" s="1"/>
      <c r="D163" s="1"/>
      <c r="E163" s="1"/>
      <c r="F163" s="1"/>
      <c r="G163" s="3"/>
      <c r="H163" s="3"/>
      <c r="I163" s="3"/>
      <c r="J163" s="4"/>
      <c r="K163" s="1"/>
      <c r="L163" s="1"/>
      <c r="M163" s="1"/>
      <c r="N163" s="5"/>
      <c r="O163" s="2"/>
      <c r="P163" s="2"/>
      <c r="Q163" s="2"/>
      <c r="R163" s="2"/>
    </row>
    <row r="164" spans="1:18" x14ac:dyDescent="0.25">
      <c r="A164" s="2"/>
      <c r="B164" s="2"/>
      <c r="C164" s="1"/>
      <c r="D164" s="1"/>
      <c r="E164" s="1"/>
      <c r="F164" s="1"/>
      <c r="G164" s="3"/>
      <c r="H164" s="3"/>
      <c r="I164" s="3"/>
      <c r="J164" s="4"/>
      <c r="K164" s="1"/>
      <c r="L164" s="1"/>
      <c r="M164" s="1"/>
      <c r="N164" s="5"/>
      <c r="O164" s="2"/>
      <c r="P164" s="2"/>
      <c r="Q164" s="2"/>
      <c r="R164" s="2"/>
    </row>
    <row r="165" spans="1:18" x14ac:dyDescent="0.25">
      <c r="A165" s="2"/>
      <c r="B165" s="2"/>
      <c r="C165" s="1"/>
      <c r="D165" s="1"/>
      <c r="E165" s="1"/>
      <c r="F165" s="1"/>
      <c r="G165" s="3"/>
      <c r="H165" s="3"/>
      <c r="I165" s="3"/>
      <c r="J165" s="4"/>
      <c r="K165" s="1"/>
      <c r="L165" s="1"/>
      <c r="M165" s="1"/>
      <c r="N165" s="5"/>
      <c r="O165" s="2"/>
      <c r="P165" s="2"/>
      <c r="Q165" s="2"/>
      <c r="R165" s="2"/>
    </row>
    <row r="166" spans="1:18" x14ac:dyDescent="0.25">
      <c r="A166" s="2"/>
      <c r="B166" s="2"/>
      <c r="C166" s="1"/>
      <c r="D166" s="1"/>
      <c r="E166" s="1"/>
      <c r="F166" s="1"/>
      <c r="G166" s="3"/>
      <c r="H166" s="3"/>
      <c r="I166" s="3"/>
      <c r="J166" s="4"/>
      <c r="K166" s="1"/>
      <c r="L166" s="1"/>
      <c r="M166" s="1"/>
      <c r="N166" s="5"/>
      <c r="O166" s="2"/>
      <c r="P166" s="2"/>
      <c r="Q166" s="2"/>
      <c r="R166" s="2"/>
    </row>
    <row r="167" spans="1:18" x14ac:dyDescent="0.25">
      <c r="A167" s="2"/>
      <c r="B167" s="2"/>
      <c r="C167" s="1"/>
      <c r="D167" s="1"/>
      <c r="E167" s="1"/>
      <c r="F167" s="1"/>
      <c r="G167" s="3"/>
      <c r="H167" s="3"/>
      <c r="I167" s="3"/>
      <c r="J167" s="4"/>
      <c r="K167" s="1"/>
      <c r="L167" s="1"/>
      <c r="M167" s="1"/>
      <c r="N167" s="5"/>
      <c r="O167" s="2"/>
      <c r="P167" s="2"/>
      <c r="Q167" s="2"/>
      <c r="R167" s="2"/>
    </row>
    <row r="168" spans="1:18" x14ac:dyDescent="0.25">
      <c r="A168" s="2"/>
      <c r="B168" s="2"/>
      <c r="C168" s="1"/>
      <c r="D168" s="1"/>
      <c r="E168" s="1"/>
      <c r="F168" s="1"/>
      <c r="G168" s="3"/>
      <c r="H168" s="3"/>
      <c r="I168" s="3"/>
      <c r="J168" s="4"/>
      <c r="K168" s="1"/>
      <c r="L168" s="1"/>
      <c r="M168" s="1"/>
      <c r="N168" s="5"/>
      <c r="O168" s="2"/>
      <c r="P168" s="2"/>
      <c r="Q168" s="2"/>
      <c r="R168" s="2"/>
    </row>
    <row r="169" spans="1:18" x14ac:dyDescent="0.25">
      <c r="A169" s="2"/>
      <c r="B169" s="2"/>
      <c r="C169" s="1"/>
      <c r="D169" s="1"/>
      <c r="E169" s="1"/>
      <c r="F169" s="1"/>
      <c r="G169" s="3"/>
      <c r="H169" s="3"/>
      <c r="I169" s="3"/>
      <c r="J169" s="4"/>
      <c r="K169" s="1"/>
      <c r="L169" s="1"/>
      <c r="M169" s="1"/>
      <c r="N169" s="5"/>
      <c r="O169" s="2"/>
      <c r="P169" s="2"/>
      <c r="Q169" s="2"/>
      <c r="R169" s="2"/>
    </row>
    <row r="170" spans="1:18" x14ac:dyDescent="0.25">
      <c r="A170" s="2"/>
      <c r="B170" s="2"/>
      <c r="C170" s="1"/>
      <c r="D170" s="1"/>
      <c r="E170" s="1"/>
      <c r="F170" s="1"/>
      <c r="G170" s="3"/>
      <c r="H170" s="3"/>
      <c r="I170" s="3"/>
      <c r="J170" s="4"/>
      <c r="K170" s="1"/>
      <c r="L170" s="1"/>
      <c r="M170" s="1"/>
      <c r="N170" s="5"/>
      <c r="O170" s="2"/>
      <c r="P170" s="2"/>
      <c r="Q170" s="2"/>
      <c r="R170" s="2"/>
    </row>
    <row r="171" spans="1:18" x14ac:dyDescent="0.25">
      <c r="A171" s="2"/>
      <c r="B171" s="2"/>
      <c r="C171" s="1"/>
      <c r="D171" s="1"/>
      <c r="E171" s="1"/>
      <c r="F171" s="1"/>
      <c r="G171" s="3"/>
      <c r="H171" s="3"/>
      <c r="I171" s="3"/>
      <c r="J171" s="4"/>
      <c r="K171" s="1"/>
      <c r="L171" s="1"/>
      <c r="M171" s="1"/>
      <c r="N171" s="5"/>
      <c r="O171" s="2"/>
      <c r="P171" s="2"/>
      <c r="Q171" s="2"/>
      <c r="R171" s="2"/>
    </row>
    <row r="172" spans="1:18" x14ac:dyDescent="0.25">
      <c r="A172" s="2"/>
      <c r="B172" s="2"/>
      <c r="C172" s="1"/>
      <c r="D172" s="1"/>
      <c r="E172" s="1"/>
      <c r="F172" s="1"/>
      <c r="G172" s="3"/>
      <c r="H172" s="3"/>
      <c r="I172" s="3"/>
      <c r="J172" s="4"/>
      <c r="K172" s="1"/>
      <c r="L172" s="1"/>
      <c r="M172" s="1"/>
      <c r="N172" s="5"/>
      <c r="O172" s="2"/>
      <c r="P172" s="2"/>
      <c r="Q172" s="2"/>
      <c r="R172" s="2"/>
    </row>
    <row r="173" spans="1:18" x14ac:dyDescent="0.25">
      <c r="A173" s="2"/>
      <c r="B173" s="2"/>
      <c r="C173" s="1"/>
      <c r="D173" s="1"/>
      <c r="E173" s="1"/>
      <c r="F173" s="1"/>
      <c r="G173" s="3"/>
      <c r="H173" s="3"/>
      <c r="I173" s="3"/>
      <c r="J173" s="4"/>
      <c r="K173" s="1"/>
      <c r="L173" s="1"/>
      <c r="M173" s="1"/>
      <c r="N173" s="5"/>
      <c r="O173" s="2"/>
      <c r="P173" s="2"/>
      <c r="Q173" s="2"/>
      <c r="R173" s="2"/>
    </row>
    <row r="174" spans="1:18" x14ac:dyDescent="0.25">
      <c r="A174" s="2"/>
      <c r="B174" s="2"/>
      <c r="C174" s="1"/>
      <c r="D174" s="1"/>
      <c r="E174" s="1"/>
      <c r="F174" s="1"/>
      <c r="G174" s="3"/>
      <c r="H174" s="3"/>
      <c r="I174" s="3"/>
      <c r="J174" s="4"/>
      <c r="K174" s="1"/>
      <c r="L174" s="1"/>
      <c r="M174" s="1"/>
      <c r="N174" s="5"/>
      <c r="O174" s="2"/>
      <c r="P174" s="2"/>
      <c r="Q174" s="2"/>
      <c r="R174" s="2"/>
    </row>
    <row r="175" spans="1:18" x14ac:dyDescent="0.25">
      <c r="A175" s="2"/>
      <c r="B175" s="2"/>
      <c r="C175" s="1"/>
      <c r="D175" s="1"/>
      <c r="E175" s="1"/>
      <c r="F175" s="1"/>
      <c r="G175" s="3"/>
      <c r="H175" s="3"/>
      <c r="I175" s="3"/>
      <c r="J175" s="4"/>
      <c r="K175" s="1"/>
      <c r="L175" s="1"/>
      <c r="M175" s="1"/>
      <c r="N175" s="5"/>
      <c r="O175" s="2"/>
      <c r="P175" s="2"/>
      <c r="Q175" s="2"/>
      <c r="R175" s="2"/>
    </row>
    <row r="176" spans="1:18" x14ac:dyDescent="0.25">
      <c r="A176" s="2"/>
      <c r="B176" s="2"/>
      <c r="C176" s="1"/>
      <c r="D176" s="1"/>
      <c r="E176" s="1"/>
      <c r="F176" s="1"/>
      <c r="G176" s="3"/>
      <c r="H176" s="3"/>
      <c r="I176" s="3"/>
      <c r="J176" s="4"/>
      <c r="K176" s="1"/>
      <c r="L176" s="1"/>
      <c r="M176" s="1"/>
      <c r="N176" s="5"/>
      <c r="O176" s="2"/>
      <c r="P176" s="2"/>
      <c r="Q176" s="2"/>
      <c r="R176" s="2"/>
    </row>
    <row r="177" spans="1:18" x14ac:dyDescent="0.25">
      <c r="A177" s="2"/>
      <c r="B177" s="2"/>
      <c r="C177" s="1"/>
      <c r="D177" s="1"/>
      <c r="E177" s="1"/>
      <c r="F177" s="1"/>
      <c r="G177" s="3"/>
      <c r="H177" s="3"/>
      <c r="I177" s="3"/>
      <c r="J177" s="4"/>
      <c r="K177" s="1"/>
      <c r="L177" s="1"/>
      <c r="M177" s="1"/>
      <c r="N177" s="5"/>
      <c r="O177" s="2"/>
      <c r="P177" s="2"/>
      <c r="Q177" s="2"/>
      <c r="R177" s="2"/>
    </row>
    <row r="178" spans="1:18" x14ac:dyDescent="0.25">
      <c r="A178" s="2"/>
      <c r="B178" s="2"/>
      <c r="C178" s="1"/>
      <c r="D178" s="1"/>
      <c r="E178" s="1"/>
      <c r="F178" s="1"/>
      <c r="G178" s="3"/>
      <c r="H178" s="3"/>
      <c r="I178" s="3"/>
      <c r="J178" s="4"/>
      <c r="K178" s="1"/>
      <c r="L178" s="1"/>
      <c r="M178" s="1"/>
      <c r="N178" s="5"/>
      <c r="O178" s="2"/>
      <c r="P178" s="2"/>
      <c r="Q178" s="2"/>
      <c r="R178" s="2"/>
    </row>
    <row r="179" spans="1:18" x14ac:dyDescent="0.25">
      <c r="A179" s="2"/>
      <c r="B179" s="2"/>
      <c r="C179" s="1"/>
      <c r="D179" s="1"/>
      <c r="E179" s="1"/>
      <c r="F179" s="1"/>
      <c r="G179" s="3"/>
      <c r="H179" s="3"/>
      <c r="I179" s="3"/>
      <c r="J179" s="4"/>
      <c r="K179" s="1"/>
      <c r="L179" s="1"/>
      <c r="M179" s="1"/>
      <c r="N179" s="5"/>
      <c r="O179" s="2"/>
      <c r="P179" s="2"/>
      <c r="Q179" s="2"/>
      <c r="R179" s="2"/>
    </row>
    <row r="180" spans="1:18" x14ac:dyDescent="0.25">
      <c r="A180" s="2"/>
      <c r="B180" s="2"/>
      <c r="C180" s="1"/>
      <c r="D180" s="1"/>
      <c r="E180" s="1"/>
      <c r="F180" s="1"/>
      <c r="G180" s="3"/>
      <c r="H180" s="3"/>
      <c r="I180" s="3"/>
      <c r="J180" s="4"/>
      <c r="K180" s="1"/>
      <c r="L180" s="1"/>
      <c r="M180" s="1"/>
      <c r="N180" s="5"/>
      <c r="O180" s="2"/>
      <c r="P180" s="2"/>
      <c r="Q180" s="2"/>
      <c r="R180" s="2"/>
    </row>
    <row r="181" spans="1:18" x14ac:dyDescent="0.25">
      <c r="A181" s="2"/>
      <c r="B181" s="2"/>
      <c r="C181" s="1"/>
      <c r="D181" s="1"/>
      <c r="E181" s="1"/>
      <c r="F181" s="1"/>
      <c r="G181" s="3"/>
      <c r="H181" s="3"/>
      <c r="I181" s="3"/>
      <c r="J181" s="4"/>
      <c r="K181" s="1"/>
      <c r="L181" s="1"/>
      <c r="M181" s="1"/>
      <c r="N181" s="5"/>
      <c r="O181" s="2"/>
      <c r="P181" s="2"/>
      <c r="Q181" s="2"/>
      <c r="R181" s="2"/>
    </row>
    <row r="182" spans="1:18" x14ac:dyDescent="0.25">
      <c r="A182" s="2"/>
      <c r="B182" s="2"/>
      <c r="C182" s="1"/>
      <c r="D182" s="1"/>
      <c r="E182" s="1"/>
      <c r="F182" s="1"/>
      <c r="G182" s="3"/>
      <c r="H182" s="3"/>
      <c r="I182" s="3"/>
      <c r="J182" s="4"/>
      <c r="K182" s="1"/>
      <c r="L182" s="1"/>
      <c r="M182" s="1"/>
      <c r="N182" s="5"/>
      <c r="O182" s="2"/>
      <c r="P182" s="2"/>
      <c r="Q182" s="2"/>
      <c r="R182" s="2"/>
    </row>
    <row r="183" spans="1:18" x14ac:dyDescent="0.25">
      <c r="A183" s="2"/>
      <c r="B183" s="2"/>
      <c r="C183" s="1"/>
      <c r="D183" s="1"/>
      <c r="E183" s="1"/>
      <c r="F183" s="1"/>
      <c r="G183" s="3"/>
      <c r="H183" s="3"/>
      <c r="I183" s="3"/>
      <c r="J183" s="4"/>
      <c r="K183" s="1"/>
      <c r="L183" s="1"/>
      <c r="M183" s="1"/>
      <c r="N183" s="5"/>
      <c r="O183" s="2"/>
      <c r="P183" s="2"/>
      <c r="Q183" s="2"/>
      <c r="R183" s="2"/>
    </row>
    <row r="184" spans="1:18" x14ac:dyDescent="0.25">
      <c r="A184" s="2"/>
      <c r="B184" s="2"/>
      <c r="C184" s="1"/>
      <c r="D184" s="1"/>
      <c r="E184" s="1"/>
      <c r="F184" s="1"/>
      <c r="G184" s="3"/>
      <c r="H184" s="3"/>
      <c r="I184" s="3"/>
      <c r="J184" s="4"/>
      <c r="K184" s="1"/>
      <c r="L184" s="1"/>
      <c r="M184" s="1"/>
      <c r="N184" s="5"/>
      <c r="O184" s="2"/>
      <c r="P184" s="2"/>
      <c r="Q184" s="2"/>
      <c r="R184" s="2"/>
    </row>
    <row r="185" spans="1:18" x14ac:dyDescent="0.25">
      <c r="A185" s="2"/>
      <c r="B185" s="2"/>
      <c r="C185" s="1"/>
      <c r="D185" s="1"/>
      <c r="E185" s="1"/>
      <c r="F185" s="1"/>
      <c r="G185" s="3"/>
      <c r="H185" s="3"/>
      <c r="I185" s="3"/>
      <c r="J185" s="4"/>
      <c r="K185" s="1"/>
      <c r="L185" s="1"/>
      <c r="M185" s="1"/>
      <c r="N185" s="5"/>
      <c r="O185" s="2"/>
      <c r="P185" s="2"/>
      <c r="Q185" s="2"/>
      <c r="R185" s="2"/>
    </row>
    <row r="186" spans="1:18" x14ac:dyDescent="0.25">
      <c r="A186" s="2"/>
      <c r="B186" s="2"/>
      <c r="C186" s="1"/>
      <c r="D186" s="1"/>
      <c r="E186" s="1"/>
      <c r="F186" s="1"/>
      <c r="G186" s="3"/>
      <c r="H186" s="3"/>
      <c r="I186" s="3"/>
      <c r="J186" s="4"/>
      <c r="K186" s="1"/>
      <c r="L186" s="1"/>
      <c r="M186" s="1"/>
      <c r="N186" s="5"/>
      <c r="O186" s="2"/>
      <c r="P186" s="2"/>
      <c r="Q186" s="2"/>
      <c r="R186" s="2"/>
    </row>
    <row r="187" spans="1:18" x14ac:dyDescent="0.25">
      <c r="A187" s="2"/>
      <c r="B187" s="2"/>
      <c r="C187" s="1"/>
      <c r="D187" s="1"/>
      <c r="E187" s="1"/>
      <c r="F187" s="1"/>
      <c r="G187" s="3"/>
      <c r="H187" s="3"/>
      <c r="I187" s="3"/>
      <c r="J187" s="4"/>
      <c r="K187" s="1"/>
      <c r="L187" s="1"/>
      <c r="M187" s="1"/>
      <c r="N187" s="5"/>
      <c r="O187" s="2"/>
      <c r="P187" s="2"/>
      <c r="Q187" s="2"/>
      <c r="R187" s="2"/>
    </row>
    <row r="188" spans="1:18" x14ac:dyDescent="0.25">
      <c r="A188" s="2"/>
      <c r="B188" s="2"/>
      <c r="C188" s="1"/>
      <c r="D188" s="1"/>
      <c r="E188" s="1"/>
      <c r="F188" s="1"/>
      <c r="G188" s="3"/>
      <c r="H188" s="3"/>
      <c r="I188" s="3"/>
      <c r="J188" s="4"/>
      <c r="K188" s="1"/>
      <c r="L188" s="1"/>
      <c r="M188" s="1"/>
      <c r="N188" s="5"/>
      <c r="O188" s="2"/>
      <c r="P188" s="2"/>
      <c r="Q188" s="2"/>
      <c r="R188" s="2"/>
    </row>
    <row r="189" spans="1:18" x14ac:dyDescent="0.25">
      <c r="A189" s="2"/>
      <c r="B189" s="2"/>
      <c r="C189" s="1"/>
      <c r="D189" s="1"/>
      <c r="E189" s="1"/>
      <c r="F189" s="1"/>
      <c r="G189" s="3"/>
      <c r="H189" s="3"/>
      <c r="I189" s="3"/>
      <c r="J189" s="4"/>
      <c r="K189" s="1"/>
      <c r="L189" s="1"/>
      <c r="M189" s="1"/>
      <c r="N189" s="5"/>
      <c r="O189" s="2"/>
      <c r="P189" s="2"/>
      <c r="Q189" s="2"/>
      <c r="R189" s="2"/>
    </row>
    <row r="190" spans="1:18" x14ac:dyDescent="0.25">
      <c r="A190" s="2"/>
      <c r="B190" s="2"/>
      <c r="C190" s="1"/>
      <c r="D190" s="1"/>
      <c r="E190" s="1"/>
      <c r="F190" s="1"/>
      <c r="G190" s="3"/>
      <c r="H190" s="3"/>
      <c r="I190" s="3"/>
      <c r="J190" s="4"/>
      <c r="K190" s="1"/>
      <c r="L190" s="1"/>
      <c r="M190" s="1"/>
      <c r="N190" s="5"/>
      <c r="O190" s="2"/>
      <c r="P190" s="2"/>
      <c r="Q190" s="2"/>
      <c r="R190" s="2"/>
    </row>
    <row r="191" spans="1:18" x14ac:dyDescent="0.25">
      <c r="A191" s="2"/>
      <c r="B191" s="2"/>
      <c r="C191" s="1"/>
      <c r="D191" s="1"/>
      <c r="E191" s="1"/>
      <c r="F191" s="1"/>
      <c r="G191" s="3"/>
      <c r="H191" s="3"/>
      <c r="I191" s="3"/>
      <c r="J191" s="4"/>
      <c r="K191" s="1"/>
      <c r="L191" s="1"/>
      <c r="M191" s="1"/>
      <c r="N191" s="5"/>
      <c r="O191" s="2"/>
      <c r="P191" s="2"/>
      <c r="Q191" s="2"/>
      <c r="R191" s="2"/>
    </row>
    <row r="192" spans="1:18" x14ac:dyDescent="0.25">
      <c r="A192" s="2"/>
      <c r="B192" s="2"/>
      <c r="C192" s="1"/>
      <c r="D192" s="1"/>
      <c r="E192" s="1"/>
      <c r="F192" s="1"/>
      <c r="G192" s="3"/>
      <c r="H192" s="3"/>
      <c r="I192" s="3"/>
      <c r="J192" s="4"/>
      <c r="K192" s="1"/>
      <c r="L192" s="1"/>
      <c r="M192" s="1"/>
      <c r="N192" s="5"/>
      <c r="O192" s="2"/>
      <c r="P192" s="2"/>
      <c r="Q192" s="2"/>
      <c r="R192" s="2"/>
    </row>
    <row r="193" spans="1:18" x14ac:dyDescent="0.25">
      <c r="A193" s="2"/>
      <c r="B193" s="2"/>
      <c r="C193" s="1"/>
      <c r="D193" s="1"/>
      <c r="E193" s="1"/>
      <c r="F193" s="1"/>
      <c r="G193" s="3"/>
      <c r="H193" s="3"/>
      <c r="I193" s="3"/>
      <c r="J193" s="4"/>
      <c r="K193" s="1"/>
      <c r="L193" s="1"/>
      <c r="M193" s="1"/>
      <c r="N193" s="5"/>
      <c r="O193" s="2"/>
      <c r="P193" s="2"/>
      <c r="Q193" s="2"/>
      <c r="R193" s="2"/>
    </row>
    <row r="194" spans="1:18" x14ac:dyDescent="0.25">
      <c r="A194" s="2"/>
      <c r="B194" s="2"/>
      <c r="C194" s="1"/>
      <c r="D194" s="1"/>
      <c r="E194" s="1"/>
      <c r="F194" s="1"/>
      <c r="G194" s="3"/>
      <c r="H194" s="3"/>
      <c r="I194" s="3"/>
      <c r="J194" s="4"/>
      <c r="K194" s="1"/>
      <c r="L194" s="1"/>
      <c r="M194" s="1"/>
      <c r="N194" s="5"/>
      <c r="O194" s="2"/>
      <c r="P194" s="2"/>
      <c r="Q194" s="2"/>
      <c r="R194" s="2"/>
    </row>
    <row r="195" spans="1:18" x14ac:dyDescent="0.25">
      <c r="A195" s="2"/>
      <c r="B195" s="2"/>
      <c r="C195" s="1"/>
      <c r="D195" s="1"/>
      <c r="E195" s="1"/>
      <c r="F195" s="1"/>
      <c r="G195" s="3"/>
      <c r="H195" s="3"/>
      <c r="I195" s="3"/>
      <c r="J195" s="4"/>
      <c r="K195" s="1"/>
      <c r="L195" s="1"/>
      <c r="M195" s="1"/>
      <c r="N195" s="5"/>
      <c r="O195" s="2"/>
      <c r="P195" s="2"/>
      <c r="Q195" s="2"/>
      <c r="R195" s="2"/>
    </row>
    <row r="196" spans="1:18" x14ac:dyDescent="0.25">
      <c r="A196" s="2"/>
      <c r="B196" s="2"/>
      <c r="C196" s="1"/>
      <c r="D196" s="1"/>
      <c r="E196" s="1"/>
      <c r="F196" s="1"/>
      <c r="G196" s="3"/>
      <c r="H196" s="3"/>
      <c r="I196" s="3"/>
      <c r="J196" s="4"/>
      <c r="K196" s="1"/>
      <c r="L196" s="1"/>
      <c r="M196" s="1"/>
      <c r="N196" s="5"/>
      <c r="O196" s="2"/>
      <c r="P196" s="2"/>
      <c r="Q196" s="2"/>
      <c r="R196" s="2"/>
    </row>
    <row r="197" spans="1:18" x14ac:dyDescent="0.25">
      <c r="A197" s="2"/>
      <c r="B197" s="2"/>
      <c r="C197" s="1"/>
      <c r="D197" s="1"/>
      <c r="E197" s="1"/>
      <c r="F197" s="1"/>
      <c r="G197" s="3"/>
      <c r="H197" s="3"/>
      <c r="I197" s="3"/>
      <c r="J197" s="4"/>
      <c r="K197" s="1"/>
      <c r="L197" s="1"/>
      <c r="M197" s="1"/>
      <c r="N197" s="5"/>
      <c r="O197" s="2"/>
      <c r="P197" s="2"/>
      <c r="Q197" s="2"/>
      <c r="R197" s="2"/>
    </row>
    <row r="198" spans="1:18" x14ac:dyDescent="0.25">
      <c r="A198" s="2"/>
      <c r="B198" s="2"/>
      <c r="C198" s="1"/>
      <c r="D198" s="1"/>
      <c r="E198" s="1"/>
      <c r="F198" s="1"/>
      <c r="G198" s="3"/>
      <c r="H198" s="3"/>
      <c r="I198" s="3"/>
      <c r="J198" s="4"/>
      <c r="K198" s="1"/>
      <c r="L198" s="1"/>
      <c r="M198" s="1"/>
      <c r="N198" s="5"/>
      <c r="O198" s="2"/>
      <c r="P198" s="2"/>
      <c r="Q198" s="2"/>
      <c r="R198" s="2"/>
    </row>
    <row r="199" spans="1:18" x14ac:dyDescent="0.25">
      <c r="A199" s="2"/>
      <c r="B199" s="2"/>
      <c r="C199" s="1"/>
      <c r="D199" s="1"/>
      <c r="E199" s="1"/>
      <c r="F199" s="1"/>
      <c r="G199" s="3"/>
      <c r="H199" s="3"/>
      <c r="I199" s="3"/>
      <c r="J199" s="4"/>
      <c r="K199" s="1"/>
      <c r="L199" s="1"/>
      <c r="M199" s="1"/>
      <c r="N199" s="5"/>
      <c r="O199" s="2"/>
      <c r="P199" s="2"/>
      <c r="Q199" s="2"/>
      <c r="R199" s="2"/>
    </row>
    <row r="200" spans="1:18" x14ac:dyDescent="0.25">
      <c r="A200" s="2"/>
      <c r="B200" s="2"/>
      <c r="C200" s="1"/>
      <c r="D200" s="1"/>
      <c r="E200" s="1"/>
      <c r="F200" s="1"/>
      <c r="G200" s="3"/>
      <c r="H200" s="3"/>
      <c r="I200" s="3"/>
      <c r="J200" s="4"/>
      <c r="K200" s="1"/>
      <c r="L200" s="1"/>
      <c r="M200" s="1"/>
      <c r="N200" s="5"/>
      <c r="O200" s="2"/>
      <c r="P200" s="2"/>
      <c r="Q200" s="2"/>
      <c r="R200" s="2"/>
    </row>
    <row r="201" spans="1:18" x14ac:dyDescent="0.25">
      <c r="A201" s="2"/>
      <c r="B201" s="2"/>
      <c r="C201" s="1"/>
      <c r="D201" s="1"/>
      <c r="E201" s="1"/>
      <c r="F201" s="1"/>
      <c r="G201" s="3"/>
      <c r="H201" s="3"/>
      <c r="I201" s="3"/>
      <c r="J201" s="4"/>
      <c r="K201" s="1"/>
      <c r="L201" s="1"/>
      <c r="M201" s="1"/>
      <c r="N201" s="5"/>
      <c r="O201" s="2"/>
      <c r="P201" s="2"/>
      <c r="Q201" s="2"/>
      <c r="R201" s="2"/>
    </row>
    <row r="202" spans="1:18" x14ac:dyDescent="0.25">
      <c r="A202" s="2"/>
      <c r="B202" s="2"/>
      <c r="C202" s="1"/>
      <c r="D202" s="1"/>
      <c r="E202" s="1"/>
      <c r="F202" s="1"/>
      <c r="G202" s="3"/>
      <c r="H202" s="3"/>
      <c r="I202" s="3"/>
      <c r="J202" s="4"/>
      <c r="K202" s="1"/>
      <c r="L202" s="1"/>
      <c r="M202" s="1"/>
      <c r="N202" s="5"/>
      <c r="O202" s="2"/>
      <c r="P202" s="2"/>
      <c r="Q202" s="2"/>
      <c r="R202" s="2"/>
    </row>
    <row r="203" spans="1:18" x14ac:dyDescent="0.25">
      <c r="A203" s="2"/>
      <c r="B203" s="2"/>
      <c r="C203" s="1"/>
      <c r="D203" s="1"/>
      <c r="E203" s="1"/>
      <c r="F203" s="1"/>
      <c r="G203" s="3"/>
      <c r="H203" s="3"/>
      <c r="I203" s="3"/>
      <c r="J203" s="4"/>
      <c r="K203" s="1"/>
      <c r="L203" s="1"/>
      <c r="M203" s="1"/>
      <c r="N203" s="5"/>
      <c r="O203" s="2"/>
      <c r="P203" s="2"/>
      <c r="Q203" s="2"/>
      <c r="R203" s="2"/>
    </row>
    <row r="204" spans="1:18" x14ac:dyDescent="0.25">
      <c r="A204" s="2"/>
      <c r="B204" s="2"/>
      <c r="C204" s="1"/>
      <c r="D204" s="1"/>
      <c r="E204" s="1"/>
      <c r="F204" s="1"/>
      <c r="G204" s="3"/>
      <c r="H204" s="3"/>
      <c r="I204" s="3"/>
      <c r="J204" s="4"/>
      <c r="K204" s="1"/>
      <c r="L204" s="1"/>
      <c r="M204" s="1"/>
      <c r="N204" s="5"/>
      <c r="O204" s="2"/>
      <c r="P204" s="2"/>
      <c r="Q204" s="2"/>
      <c r="R204" s="2"/>
    </row>
    <row r="205" spans="1:18" x14ac:dyDescent="0.25">
      <c r="A205" s="2"/>
      <c r="B205" s="2"/>
      <c r="C205" s="1"/>
      <c r="D205" s="1"/>
      <c r="E205" s="1"/>
      <c r="F205" s="1"/>
      <c r="G205" s="3"/>
      <c r="H205" s="3"/>
      <c r="I205" s="3"/>
      <c r="J205" s="4"/>
      <c r="K205" s="1"/>
      <c r="L205" s="1"/>
      <c r="M205" s="1"/>
      <c r="N205" s="5"/>
      <c r="O205" s="2"/>
      <c r="P205" s="2"/>
      <c r="Q205" s="2"/>
      <c r="R205" s="2"/>
    </row>
    <row r="206" spans="1:18" x14ac:dyDescent="0.25">
      <c r="A206" s="2"/>
      <c r="B206" s="2"/>
      <c r="C206" s="1"/>
      <c r="D206" s="1"/>
      <c r="E206" s="1"/>
      <c r="F206" s="1"/>
      <c r="G206" s="3"/>
      <c r="H206" s="3"/>
      <c r="I206" s="3"/>
      <c r="J206" s="4"/>
      <c r="K206" s="1"/>
      <c r="L206" s="1"/>
      <c r="M206" s="1"/>
      <c r="N206" s="5"/>
      <c r="O206" s="2"/>
      <c r="P206" s="2"/>
      <c r="Q206" s="2"/>
      <c r="R206" s="2"/>
    </row>
    <row r="207" spans="1:18" x14ac:dyDescent="0.25">
      <c r="A207" s="2"/>
      <c r="B207" s="2"/>
      <c r="C207" s="1"/>
      <c r="D207" s="1"/>
      <c r="E207" s="1"/>
      <c r="F207" s="1"/>
      <c r="G207" s="3"/>
      <c r="H207" s="3"/>
      <c r="I207" s="3"/>
      <c r="J207" s="4"/>
      <c r="K207" s="1"/>
      <c r="L207" s="1"/>
      <c r="M207" s="1"/>
      <c r="N207" s="5"/>
      <c r="O207" s="2"/>
      <c r="P207" s="2"/>
      <c r="Q207" s="2"/>
      <c r="R207" s="2"/>
    </row>
    <row r="208" spans="1:18" x14ac:dyDescent="0.25">
      <c r="A208" s="2"/>
      <c r="B208" s="2"/>
      <c r="C208" s="1"/>
      <c r="D208" s="1"/>
      <c r="E208" s="1"/>
      <c r="F208" s="1"/>
      <c r="G208" s="3"/>
      <c r="H208" s="3"/>
      <c r="I208" s="3"/>
      <c r="J208" s="4"/>
      <c r="K208" s="1"/>
      <c r="L208" s="1"/>
      <c r="M208" s="1"/>
      <c r="N208" s="5"/>
      <c r="O208" s="2"/>
      <c r="P208" s="2"/>
      <c r="Q208" s="2"/>
      <c r="R208" s="2"/>
    </row>
    <row r="209" spans="1:18" x14ac:dyDescent="0.25">
      <c r="A209" s="2"/>
      <c r="B209" s="2"/>
      <c r="C209" s="1"/>
      <c r="D209" s="1"/>
      <c r="E209" s="1"/>
      <c r="F209" s="1"/>
      <c r="G209" s="3"/>
      <c r="H209" s="3"/>
      <c r="I209" s="3"/>
      <c r="J209" s="4"/>
      <c r="K209" s="1"/>
      <c r="L209" s="1"/>
      <c r="M209" s="1"/>
      <c r="N209" s="5"/>
      <c r="O209" s="2"/>
      <c r="P209" s="2"/>
      <c r="Q209" s="2"/>
      <c r="R209" s="2"/>
    </row>
    <row r="210" spans="1:18" x14ac:dyDescent="0.25">
      <c r="A210" s="2"/>
      <c r="B210" s="2"/>
      <c r="C210" s="1"/>
      <c r="D210" s="1"/>
      <c r="E210" s="1"/>
      <c r="F210" s="1"/>
      <c r="G210" s="3"/>
      <c r="H210" s="3"/>
      <c r="I210" s="3"/>
      <c r="J210" s="4"/>
      <c r="K210" s="1"/>
      <c r="L210" s="1"/>
      <c r="M210" s="1"/>
      <c r="N210" s="5"/>
      <c r="O210" s="2"/>
      <c r="P210" s="2"/>
      <c r="Q210" s="2"/>
      <c r="R210" s="2"/>
    </row>
    <row r="211" spans="1:18" x14ac:dyDescent="0.25">
      <c r="A211" s="2"/>
      <c r="B211" s="2"/>
      <c r="C211" s="1"/>
      <c r="D211" s="1"/>
      <c r="E211" s="1"/>
      <c r="F211" s="1"/>
      <c r="G211" s="3"/>
      <c r="H211" s="3"/>
      <c r="I211" s="3"/>
      <c r="J211" s="4"/>
      <c r="K211" s="1"/>
      <c r="L211" s="1"/>
      <c r="M211" s="1"/>
      <c r="N211" s="5"/>
      <c r="O211" s="2"/>
      <c r="P211" s="2"/>
      <c r="Q211" s="2"/>
      <c r="R211" s="2"/>
    </row>
    <row r="212" spans="1:18" x14ac:dyDescent="0.25">
      <c r="A212" s="2"/>
      <c r="B212" s="2"/>
      <c r="C212" s="1"/>
      <c r="D212" s="1"/>
      <c r="E212" s="1"/>
      <c r="F212" s="1"/>
      <c r="G212" s="3"/>
      <c r="H212" s="3"/>
      <c r="I212" s="3"/>
      <c r="J212" s="4"/>
      <c r="K212" s="1"/>
      <c r="L212" s="1"/>
      <c r="M212" s="1"/>
      <c r="N212" s="5"/>
      <c r="O212" s="2"/>
      <c r="P212" s="2"/>
      <c r="Q212" s="2"/>
      <c r="R212" s="2"/>
    </row>
    <row r="213" spans="1:18" x14ac:dyDescent="0.25">
      <c r="A213" s="2"/>
      <c r="B213" s="2"/>
      <c r="C213" s="1"/>
      <c r="D213" s="1"/>
      <c r="E213" s="1"/>
      <c r="F213" s="1"/>
      <c r="G213" s="3"/>
      <c r="H213" s="3"/>
      <c r="I213" s="3"/>
      <c r="J213" s="4"/>
      <c r="K213" s="1"/>
      <c r="L213" s="1"/>
      <c r="M213" s="1"/>
      <c r="N213" s="5"/>
      <c r="O213" s="2"/>
      <c r="P213" s="2"/>
      <c r="Q213" s="2"/>
      <c r="R213" s="2"/>
    </row>
    <row r="214" spans="1:18" x14ac:dyDescent="0.25">
      <c r="A214" s="2"/>
      <c r="B214" s="2"/>
      <c r="C214" s="1"/>
      <c r="D214" s="1"/>
      <c r="E214" s="1"/>
      <c r="F214" s="1"/>
      <c r="G214" s="3"/>
      <c r="H214" s="3"/>
      <c r="I214" s="3"/>
      <c r="J214" s="4"/>
      <c r="K214" s="1"/>
      <c r="L214" s="1"/>
      <c r="M214" s="1"/>
      <c r="N214" s="5"/>
      <c r="O214" s="2"/>
      <c r="P214" s="2"/>
      <c r="Q214" s="2"/>
      <c r="R214" s="2"/>
    </row>
    <row r="215" spans="1:18" x14ac:dyDescent="0.25">
      <c r="A215" s="2"/>
      <c r="B215" s="2"/>
      <c r="C215" s="1"/>
      <c r="D215" s="1"/>
      <c r="E215" s="1"/>
      <c r="F215" s="1"/>
      <c r="G215" s="3"/>
      <c r="H215" s="3"/>
      <c r="I215" s="3"/>
      <c r="J215" s="4"/>
      <c r="K215" s="1"/>
      <c r="L215" s="1"/>
      <c r="M215" s="1"/>
      <c r="N215" s="5"/>
      <c r="O215" s="2"/>
      <c r="P215" s="2"/>
      <c r="Q215" s="2"/>
      <c r="R215" s="2"/>
    </row>
    <row r="216" spans="1:18" x14ac:dyDescent="0.25">
      <c r="A216" s="2"/>
      <c r="B216" s="2"/>
      <c r="C216" s="1"/>
      <c r="D216" s="1"/>
      <c r="E216" s="1"/>
      <c r="F216" s="1"/>
      <c r="G216" s="3"/>
      <c r="H216" s="3"/>
      <c r="I216" s="3"/>
      <c r="J216" s="4"/>
      <c r="K216" s="1"/>
      <c r="L216" s="1"/>
      <c r="M216" s="1"/>
      <c r="N216" s="5"/>
      <c r="O216" s="2"/>
      <c r="P216" s="2"/>
      <c r="Q216" s="2"/>
      <c r="R216" s="2"/>
    </row>
    <row r="217" spans="1:18" x14ac:dyDescent="0.25">
      <c r="A217" s="2"/>
      <c r="B217" s="2"/>
      <c r="C217" s="1"/>
      <c r="D217" s="1"/>
      <c r="E217" s="1"/>
      <c r="F217" s="1"/>
      <c r="G217" s="3"/>
      <c r="H217" s="3"/>
      <c r="I217" s="3"/>
      <c r="J217" s="4"/>
      <c r="K217" s="1"/>
      <c r="L217" s="1"/>
      <c r="M217" s="1"/>
      <c r="N217" s="5"/>
      <c r="O217" s="2"/>
      <c r="P217" s="2"/>
      <c r="Q217" s="2"/>
      <c r="R217" s="2"/>
    </row>
    <row r="218" spans="1:18" x14ac:dyDescent="0.25">
      <c r="A218" s="2"/>
      <c r="B218" s="2"/>
      <c r="C218" s="1"/>
      <c r="D218" s="1"/>
      <c r="E218" s="1"/>
      <c r="F218" s="1"/>
      <c r="G218" s="3"/>
      <c r="H218" s="3"/>
      <c r="I218" s="3"/>
      <c r="J218" s="4"/>
      <c r="K218" s="1"/>
      <c r="L218" s="1"/>
      <c r="M218" s="1"/>
      <c r="N218" s="5"/>
      <c r="O218" s="2"/>
      <c r="P218" s="2"/>
      <c r="Q218" s="2"/>
      <c r="R218" s="2"/>
    </row>
    <row r="219" spans="1:18" x14ac:dyDescent="0.25">
      <c r="A219" s="2"/>
      <c r="B219" s="2"/>
      <c r="C219" s="1"/>
      <c r="D219" s="1"/>
      <c r="E219" s="1"/>
      <c r="F219" s="1"/>
      <c r="G219" s="3"/>
      <c r="H219" s="3"/>
      <c r="I219" s="3"/>
      <c r="J219" s="4"/>
      <c r="K219" s="1"/>
      <c r="L219" s="1"/>
      <c r="M219" s="1"/>
      <c r="N219" s="5"/>
      <c r="O219" s="2"/>
      <c r="P219" s="2"/>
      <c r="Q219" s="2"/>
      <c r="R219" s="2"/>
    </row>
    <row r="220" spans="1:18" x14ac:dyDescent="0.25">
      <c r="A220" s="2"/>
      <c r="B220" s="2"/>
      <c r="C220" s="1"/>
      <c r="D220" s="1"/>
      <c r="E220" s="1"/>
      <c r="F220" s="1"/>
      <c r="G220" s="3"/>
      <c r="H220" s="3"/>
      <c r="I220" s="3"/>
      <c r="J220" s="4"/>
      <c r="K220" s="1"/>
      <c r="L220" s="1"/>
      <c r="M220" s="1"/>
      <c r="N220" s="5"/>
      <c r="O220" s="2"/>
      <c r="P220" s="2"/>
      <c r="Q220" s="2"/>
      <c r="R220" s="2"/>
    </row>
    <row r="221" spans="1:18" x14ac:dyDescent="0.25">
      <c r="A221" s="2"/>
      <c r="B221" s="2"/>
      <c r="C221" s="1"/>
      <c r="D221" s="1"/>
      <c r="E221" s="1"/>
      <c r="F221" s="1"/>
      <c r="G221" s="3"/>
      <c r="H221" s="3"/>
      <c r="I221" s="3"/>
      <c r="J221" s="4"/>
      <c r="K221" s="1"/>
      <c r="L221" s="1"/>
      <c r="M221" s="1"/>
      <c r="N221" s="5"/>
      <c r="O221" s="2"/>
      <c r="P221" s="2"/>
      <c r="Q221" s="2"/>
      <c r="R221" s="2"/>
    </row>
    <row r="222" spans="1:18" x14ac:dyDescent="0.25">
      <c r="A222" s="2"/>
      <c r="B222" s="2"/>
      <c r="C222" s="1"/>
      <c r="D222" s="1"/>
      <c r="E222" s="1"/>
      <c r="F222" s="1"/>
      <c r="G222" s="3"/>
      <c r="H222" s="3"/>
      <c r="I222" s="3"/>
      <c r="J222" s="4"/>
      <c r="K222" s="1"/>
      <c r="L222" s="1"/>
      <c r="M222" s="1"/>
      <c r="N222" s="5"/>
      <c r="O222" s="2"/>
      <c r="P222" s="2"/>
      <c r="Q222" s="2"/>
      <c r="R222" s="2"/>
    </row>
    <row r="223" spans="1:18" x14ac:dyDescent="0.25">
      <c r="A223" s="2"/>
      <c r="B223" s="2"/>
      <c r="C223" s="1"/>
      <c r="D223" s="1"/>
      <c r="E223" s="1"/>
      <c r="F223" s="1"/>
      <c r="G223" s="3"/>
      <c r="H223" s="3"/>
      <c r="I223" s="3"/>
      <c r="J223" s="4"/>
      <c r="K223" s="1"/>
      <c r="L223" s="1"/>
      <c r="M223" s="1"/>
      <c r="N223" s="5"/>
      <c r="O223" s="2"/>
      <c r="P223" s="2"/>
      <c r="Q223" s="2"/>
      <c r="R223" s="2"/>
    </row>
    <row r="224" spans="1:18" x14ac:dyDescent="0.25">
      <c r="A224" s="2"/>
      <c r="B224" s="2"/>
      <c r="C224" s="1"/>
      <c r="D224" s="1"/>
      <c r="E224" s="1"/>
      <c r="F224" s="1"/>
      <c r="G224" s="3"/>
      <c r="H224" s="3"/>
      <c r="I224" s="3"/>
      <c r="J224" s="4"/>
      <c r="K224" s="1"/>
      <c r="L224" s="1"/>
      <c r="M224" s="1"/>
      <c r="N224" s="5"/>
      <c r="O224" s="2"/>
      <c r="P224" s="2"/>
      <c r="Q224" s="2"/>
      <c r="R224" s="2"/>
    </row>
    <row r="225" spans="1:18" x14ac:dyDescent="0.25">
      <c r="A225" s="2"/>
      <c r="B225" s="2"/>
      <c r="C225" s="1"/>
      <c r="D225" s="1"/>
      <c r="E225" s="1"/>
      <c r="F225" s="1"/>
      <c r="G225" s="3"/>
      <c r="H225" s="3"/>
      <c r="I225" s="3"/>
      <c r="J225" s="4"/>
      <c r="K225" s="1"/>
      <c r="L225" s="1"/>
      <c r="M225" s="1"/>
      <c r="N225" s="5"/>
      <c r="O225" s="2"/>
      <c r="P225" s="2"/>
      <c r="Q225" s="2"/>
      <c r="R225" s="2"/>
    </row>
    <row r="226" spans="1:18" x14ac:dyDescent="0.25">
      <c r="A226" s="2"/>
      <c r="B226" s="2"/>
      <c r="C226" s="1"/>
      <c r="D226" s="1"/>
      <c r="E226" s="1"/>
      <c r="F226" s="1"/>
      <c r="G226" s="3"/>
      <c r="H226" s="3"/>
      <c r="I226" s="3"/>
      <c r="J226" s="4"/>
      <c r="K226" s="1"/>
      <c r="L226" s="1"/>
      <c r="M226" s="1"/>
      <c r="N226" s="5"/>
      <c r="O226" s="2"/>
      <c r="P226" s="2"/>
      <c r="Q226" s="2"/>
      <c r="R226" s="2"/>
    </row>
    <row r="227" spans="1:18" x14ac:dyDescent="0.25">
      <c r="A227" s="2"/>
      <c r="B227" s="2"/>
      <c r="C227" s="1"/>
      <c r="D227" s="1"/>
      <c r="E227" s="1"/>
      <c r="F227" s="1"/>
      <c r="G227" s="3"/>
      <c r="H227" s="3"/>
      <c r="I227" s="3"/>
      <c r="J227" s="4"/>
      <c r="K227" s="1"/>
      <c r="L227" s="1"/>
      <c r="M227" s="1"/>
      <c r="N227" s="5"/>
      <c r="O227" s="2"/>
      <c r="P227" s="2"/>
      <c r="Q227" s="2"/>
      <c r="R227" s="2"/>
    </row>
    <row r="228" spans="1:18" x14ac:dyDescent="0.25">
      <c r="A228" s="2"/>
      <c r="B228" s="2"/>
      <c r="C228" s="1"/>
      <c r="D228" s="1"/>
      <c r="E228" s="1"/>
      <c r="F228" s="1"/>
      <c r="G228" s="3"/>
      <c r="H228" s="3"/>
      <c r="I228" s="3"/>
      <c r="J228" s="4"/>
      <c r="K228" s="1"/>
      <c r="L228" s="1"/>
      <c r="M228" s="1"/>
      <c r="N228" s="5"/>
      <c r="O228" s="2"/>
      <c r="P228" s="2"/>
      <c r="Q228" s="2"/>
      <c r="R228" s="2"/>
    </row>
    <row r="229" spans="1:18" x14ac:dyDescent="0.25">
      <c r="A229" s="2"/>
      <c r="B229" s="2"/>
      <c r="C229" s="1"/>
      <c r="D229" s="1"/>
      <c r="E229" s="1"/>
      <c r="F229" s="1"/>
      <c r="G229" s="3"/>
      <c r="H229" s="3"/>
      <c r="I229" s="3"/>
      <c r="J229" s="4"/>
      <c r="K229" s="1"/>
      <c r="L229" s="1"/>
      <c r="M229" s="1"/>
      <c r="N229" s="5"/>
      <c r="O229" s="2"/>
      <c r="P229" s="2"/>
      <c r="Q229" s="2"/>
      <c r="R229" s="2"/>
    </row>
    <row r="230" spans="1:18" x14ac:dyDescent="0.25">
      <c r="A230" s="2"/>
      <c r="B230" s="2"/>
      <c r="C230" s="1"/>
      <c r="D230" s="1"/>
      <c r="E230" s="1"/>
      <c r="F230" s="1"/>
      <c r="G230" s="3"/>
      <c r="H230" s="3"/>
      <c r="I230" s="3"/>
      <c r="J230" s="4"/>
      <c r="K230" s="1"/>
      <c r="L230" s="1"/>
      <c r="M230" s="1"/>
      <c r="N230" s="5"/>
      <c r="O230" s="2"/>
      <c r="P230" s="2"/>
      <c r="Q230" s="2"/>
      <c r="R230" s="2"/>
    </row>
    <row r="231" spans="1:18" x14ac:dyDescent="0.25">
      <c r="A231" s="2"/>
      <c r="B231" s="2"/>
      <c r="C231" s="1"/>
      <c r="D231" s="1"/>
      <c r="E231" s="1"/>
      <c r="F231" s="1"/>
      <c r="G231" s="3"/>
      <c r="H231" s="3"/>
      <c r="I231" s="3"/>
      <c r="J231" s="4"/>
      <c r="K231" s="1"/>
      <c r="L231" s="1"/>
      <c r="M231" s="1"/>
      <c r="N231" s="5"/>
      <c r="O231" s="2"/>
      <c r="P231" s="2"/>
      <c r="Q231" s="2"/>
      <c r="R231" s="2"/>
    </row>
    <row r="232" spans="1:18" x14ac:dyDescent="0.25">
      <c r="A232" s="2"/>
      <c r="B232" s="2"/>
      <c r="C232" s="1"/>
      <c r="D232" s="1"/>
      <c r="E232" s="1"/>
      <c r="F232" s="1"/>
      <c r="G232" s="3"/>
      <c r="H232" s="3"/>
      <c r="I232" s="3"/>
      <c r="J232" s="4"/>
      <c r="K232" s="1"/>
      <c r="L232" s="1"/>
      <c r="M232" s="1"/>
      <c r="N232" s="5"/>
      <c r="O232" s="2"/>
      <c r="P232" s="2"/>
      <c r="Q232" s="2"/>
      <c r="R232" s="2"/>
    </row>
    <row r="233" spans="1:18" x14ac:dyDescent="0.25">
      <c r="A233" s="2"/>
      <c r="B233" s="2"/>
      <c r="C233" s="1"/>
      <c r="D233" s="1"/>
      <c r="E233" s="1"/>
      <c r="F233" s="1"/>
      <c r="G233" s="3"/>
      <c r="H233" s="3"/>
      <c r="I233" s="3"/>
      <c r="J233" s="4"/>
      <c r="K233" s="1"/>
      <c r="L233" s="1"/>
      <c r="M233" s="1"/>
      <c r="N233" s="5"/>
      <c r="O233" s="2"/>
      <c r="P233" s="2"/>
      <c r="Q233" s="2"/>
      <c r="R233" s="2"/>
    </row>
    <row r="234" spans="1:18" x14ac:dyDescent="0.25">
      <c r="A234" s="2"/>
      <c r="B234" s="2"/>
      <c r="C234" s="1"/>
      <c r="D234" s="1"/>
      <c r="E234" s="1"/>
      <c r="F234" s="1"/>
      <c r="G234" s="3"/>
      <c r="H234" s="3"/>
      <c r="I234" s="3"/>
      <c r="J234" s="4"/>
      <c r="K234" s="1"/>
      <c r="L234" s="1"/>
      <c r="M234" s="1"/>
      <c r="N234" s="5"/>
      <c r="O234" s="2"/>
      <c r="P234" s="2"/>
      <c r="Q234" s="2"/>
      <c r="R234" s="2"/>
    </row>
    <row r="235" spans="1:18" x14ac:dyDescent="0.25">
      <c r="A235" s="2"/>
      <c r="B235" s="2"/>
      <c r="C235" s="1"/>
      <c r="D235" s="1"/>
      <c r="E235" s="1"/>
      <c r="F235" s="1"/>
      <c r="G235" s="3"/>
      <c r="H235" s="3"/>
      <c r="I235" s="3"/>
      <c r="J235" s="4"/>
      <c r="K235" s="1"/>
      <c r="L235" s="1"/>
      <c r="M235" s="1"/>
      <c r="N235" s="5"/>
      <c r="O235" s="2"/>
      <c r="P235" s="2"/>
      <c r="Q235" s="2"/>
      <c r="R235" s="2"/>
    </row>
    <row r="236" spans="1:18" x14ac:dyDescent="0.25">
      <c r="A236" s="2"/>
      <c r="B236" s="2"/>
      <c r="C236" s="1"/>
      <c r="D236" s="1"/>
      <c r="E236" s="1"/>
      <c r="F236" s="1"/>
      <c r="G236" s="3"/>
      <c r="H236" s="3"/>
      <c r="I236" s="3"/>
      <c r="J236" s="4"/>
      <c r="K236" s="1"/>
      <c r="L236" s="1"/>
      <c r="M236" s="1"/>
      <c r="N236" s="5"/>
      <c r="O236" s="2"/>
      <c r="P236" s="2"/>
      <c r="Q236" s="2"/>
      <c r="R236" s="2"/>
    </row>
    <row r="237" spans="1:18" x14ac:dyDescent="0.25">
      <c r="A237" s="2"/>
      <c r="B237" s="2"/>
      <c r="C237" s="1"/>
      <c r="D237" s="1"/>
      <c r="E237" s="1"/>
      <c r="F237" s="1"/>
      <c r="G237" s="3"/>
      <c r="H237" s="3"/>
      <c r="I237" s="3"/>
      <c r="J237" s="4"/>
      <c r="K237" s="1"/>
      <c r="L237" s="1"/>
      <c r="M237" s="1"/>
      <c r="N237" s="5"/>
      <c r="O237" s="2"/>
      <c r="P237" s="2"/>
      <c r="Q237" s="2"/>
      <c r="R237" s="2"/>
    </row>
    <row r="238" spans="1:18" x14ac:dyDescent="0.25">
      <c r="A238" s="2"/>
      <c r="B238" s="2"/>
      <c r="C238" s="1"/>
      <c r="D238" s="1"/>
      <c r="E238" s="1"/>
      <c r="F238" s="1"/>
      <c r="G238" s="3"/>
      <c r="H238" s="3"/>
      <c r="I238" s="3"/>
      <c r="J238" s="4"/>
      <c r="K238" s="1"/>
      <c r="L238" s="1"/>
      <c r="M238" s="1"/>
      <c r="N238" s="5"/>
      <c r="O238" s="2"/>
      <c r="P238" s="2"/>
      <c r="Q238" s="2"/>
      <c r="R238" s="2"/>
    </row>
    <row r="239" spans="1:18" x14ac:dyDescent="0.25">
      <c r="A239" s="2"/>
      <c r="B239" s="2"/>
      <c r="C239" s="1"/>
      <c r="D239" s="1"/>
      <c r="E239" s="1"/>
      <c r="F239" s="1"/>
      <c r="G239" s="3"/>
      <c r="H239" s="3"/>
      <c r="I239" s="3"/>
      <c r="J239" s="4"/>
      <c r="K239" s="1"/>
      <c r="L239" s="1"/>
      <c r="M239" s="1"/>
      <c r="N239" s="5"/>
      <c r="O239" s="2"/>
      <c r="P239" s="2"/>
      <c r="Q239" s="2"/>
      <c r="R239" s="2"/>
    </row>
    <row r="240" spans="1:18" x14ac:dyDescent="0.25">
      <c r="A240" s="2"/>
      <c r="B240" s="2"/>
      <c r="C240" s="1"/>
      <c r="D240" s="1"/>
      <c r="E240" s="1"/>
      <c r="F240" s="1"/>
      <c r="G240" s="3"/>
      <c r="H240" s="3"/>
      <c r="I240" s="3"/>
      <c r="J240" s="4"/>
      <c r="K240" s="1"/>
      <c r="L240" s="1"/>
      <c r="M240" s="1"/>
      <c r="N240" s="5"/>
      <c r="O240" s="2"/>
      <c r="P240" s="2"/>
      <c r="Q240" s="2"/>
      <c r="R240" s="2"/>
    </row>
    <row r="241" spans="1:18" x14ac:dyDescent="0.25">
      <c r="A241" s="2"/>
      <c r="B241" s="2"/>
      <c r="C241" s="1"/>
      <c r="D241" s="1"/>
      <c r="E241" s="1"/>
      <c r="F241" s="1"/>
      <c r="G241" s="3"/>
      <c r="H241" s="3"/>
      <c r="I241" s="3"/>
      <c r="J241" s="4"/>
      <c r="K241" s="1"/>
      <c r="L241" s="1"/>
      <c r="M241" s="1"/>
      <c r="N241" s="5"/>
      <c r="O241" s="2"/>
      <c r="P241" s="2"/>
      <c r="Q241" s="2"/>
      <c r="R241" s="2"/>
    </row>
    <row r="242" spans="1:18" x14ac:dyDescent="0.25">
      <c r="A242" s="2"/>
      <c r="B242" s="2"/>
      <c r="C242" s="1"/>
      <c r="D242" s="1"/>
      <c r="E242" s="1"/>
      <c r="F242" s="1"/>
      <c r="G242" s="3"/>
      <c r="H242" s="3"/>
      <c r="I242" s="3"/>
      <c r="J242" s="4"/>
      <c r="K242" s="1"/>
      <c r="L242" s="1"/>
      <c r="M242" s="1"/>
      <c r="N242" s="5"/>
      <c r="O242" s="2"/>
      <c r="P242" s="2"/>
      <c r="Q242" s="2"/>
      <c r="R242" s="2"/>
    </row>
    <row r="243" spans="1:18" x14ac:dyDescent="0.25">
      <c r="A243" s="2"/>
      <c r="B243" s="2"/>
      <c r="C243" s="1"/>
      <c r="D243" s="1"/>
      <c r="E243" s="1"/>
      <c r="F243" s="1"/>
      <c r="G243" s="3"/>
      <c r="H243" s="3"/>
      <c r="I243" s="3"/>
      <c r="J243" s="4"/>
      <c r="K243" s="1"/>
      <c r="L243" s="1"/>
      <c r="M243" s="1"/>
      <c r="N243" s="5"/>
      <c r="O243" s="2"/>
      <c r="P243" s="2"/>
      <c r="Q243" s="2"/>
      <c r="R243" s="2"/>
    </row>
    <row r="244" spans="1:18" x14ac:dyDescent="0.25">
      <c r="A244" s="2"/>
      <c r="B244" s="2"/>
      <c r="C244" s="1"/>
      <c r="D244" s="1"/>
      <c r="E244" s="1"/>
      <c r="F244" s="1"/>
      <c r="G244" s="3"/>
      <c r="H244" s="3"/>
      <c r="I244" s="3"/>
      <c r="J244" s="4"/>
      <c r="K244" s="1"/>
      <c r="L244" s="1"/>
      <c r="M244" s="1"/>
      <c r="N244" s="5"/>
      <c r="O244" s="2"/>
      <c r="P244" s="2"/>
      <c r="Q244" s="2"/>
      <c r="R244" s="2"/>
    </row>
    <row r="245" spans="1:18" x14ac:dyDescent="0.25">
      <c r="A245" s="2"/>
      <c r="B245" s="2"/>
      <c r="C245" s="1"/>
      <c r="D245" s="1"/>
      <c r="E245" s="1"/>
      <c r="F245" s="1"/>
      <c r="G245" s="3"/>
      <c r="H245" s="3"/>
      <c r="I245" s="3"/>
      <c r="J245" s="4"/>
      <c r="K245" s="1"/>
      <c r="L245" s="1"/>
      <c r="M245" s="1"/>
      <c r="N245" s="5"/>
      <c r="O245" s="2"/>
      <c r="P245" s="2"/>
      <c r="Q245" s="2"/>
      <c r="R245" s="2"/>
    </row>
    <row r="246" spans="1:18" x14ac:dyDescent="0.25">
      <c r="A246" s="2"/>
      <c r="B246" s="2"/>
      <c r="C246" s="1"/>
      <c r="D246" s="1"/>
      <c r="E246" s="1"/>
      <c r="F246" s="1"/>
      <c r="G246" s="3"/>
      <c r="H246" s="3"/>
      <c r="I246" s="3"/>
      <c r="J246" s="4"/>
      <c r="K246" s="1"/>
      <c r="L246" s="1"/>
      <c r="M246" s="1"/>
      <c r="N246" s="5"/>
      <c r="O246" s="2"/>
      <c r="P246" s="2"/>
      <c r="Q246" s="2"/>
      <c r="R246" s="2"/>
    </row>
    <row r="247" spans="1:18" x14ac:dyDescent="0.25">
      <c r="A247" s="2"/>
      <c r="B247" s="2"/>
      <c r="C247" s="1"/>
      <c r="D247" s="1"/>
      <c r="E247" s="1"/>
      <c r="F247" s="1"/>
      <c r="G247" s="3"/>
      <c r="H247" s="3"/>
      <c r="I247" s="3"/>
      <c r="J247" s="4"/>
      <c r="K247" s="1"/>
      <c r="L247" s="1"/>
      <c r="M247" s="1"/>
      <c r="N247" s="5"/>
      <c r="O247" s="2"/>
      <c r="P247" s="2"/>
      <c r="Q247" s="2"/>
      <c r="R247" s="2"/>
    </row>
    <row r="248" spans="1:18" x14ac:dyDescent="0.25">
      <c r="A248" s="2"/>
      <c r="B248" s="2"/>
      <c r="C248" s="1"/>
      <c r="D248" s="1"/>
      <c r="E248" s="1"/>
      <c r="F248" s="1"/>
      <c r="G248" s="3"/>
      <c r="H248" s="3"/>
      <c r="I248" s="3"/>
      <c r="J248" s="4"/>
      <c r="K248" s="1"/>
      <c r="L248" s="1"/>
      <c r="M248" s="1"/>
      <c r="N248" s="5"/>
      <c r="O248" s="2"/>
      <c r="P248" s="2"/>
      <c r="Q248" s="2"/>
      <c r="R248" s="2"/>
    </row>
    <row r="249" spans="1:18" x14ac:dyDescent="0.25">
      <c r="A249" s="2"/>
      <c r="B249" s="2"/>
      <c r="C249" s="1"/>
      <c r="D249" s="1"/>
      <c r="E249" s="1"/>
      <c r="F249" s="1"/>
      <c r="G249" s="3"/>
      <c r="H249" s="3"/>
      <c r="I249" s="3"/>
      <c r="J249" s="4"/>
      <c r="K249" s="1"/>
      <c r="L249" s="1"/>
      <c r="M249" s="1"/>
      <c r="N249" s="5"/>
      <c r="O249" s="2"/>
      <c r="P249" s="2"/>
      <c r="Q249" s="2"/>
      <c r="R249" s="2"/>
    </row>
    <row r="250" spans="1:18" x14ac:dyDescent="0.25">
      <c r="A250" s="2"/>
      <c r="B250" s="2"/>
      <c r="C250" s="1"/>
      <c r="D250" s="1"/>
      <c r="E250" s="1"/>
      <c r="F250" s="1"/>
      <c r="G250" s="3"/>
      <c r="H250" s="3"/>
      <c r="I250" s="3"/>
      <c r="J250" s="4"/>
      <c r="K250" s="1"/>
      <c r="L250" s="1"/>
      <c r="M250" s="1"/>
      <c r="N250" s="5"/>
      <c r="O250" s="2"/>
      <c r="P250" s="2"/>
      <c r="Q250" s="2"/>
      <c r="R250" s="2"/>
    </row>
    <row r="251" spans="1:18" x14ac:dyDescent="0.25">
      <c r="A251" s="2"/>
      <c r="B251" s="2"/>
      <c r="C251" s="1"/>
      <c r="D251" s="1"/>
      <c r="E251" s="1"/>
      <c r="F251" s="1"/>
      <c r="G251" s="3"/>
      <c r="H251" s="3"/>
      <c r="I251" s="3"/>
      <c r="J251" s="4"/>
      <c r="K251" s="1"/>
      <c r="L251" s="1"/>
      <c r="M251" s="1"/>
      <c r="N251" s="5"/>
      <c r="O251" s="2"/>
      <c r="P251" s="2"/>
      <c r="Q251" s="2"/>
      <c r="R251" s="2"/>
    </row>
    <row r="252" spans="1:18" x14ac:dyDescent="0.25">
      <c r="A252" s="2"/>
      <c r="B252" s="2"/>
      <c r="C252" s="1"/>
      <c r="D252" s="1"/>
      <c r="E252" s="1"/>
      <c r="F252" s="1"/>
      <c r="G252" s="3"/>
      <c r="H252" s="3"/>
      <c r="I252" s="3"/>
      <c r="J252" s="4"/>
      <c r="K252" s="1"/>
      <c r="L252" s="1"/>
      <c r="M252" s="1"/>
      <c r="N252" s="5"/>
      <c r="O252" s="2"/>
      <c r="P252" s="2"/>
      <c r="Q252" s="2"/>
      <c r="R252" s="2"/>
    </row>
    <row r="253" spans="1:18" x14ac:dyDescent="0.25">
      <c r="A253" s="2"/>
      <c r="B253" s="2"/>
      <c r="C253" s="1"/>
      <c r="D253" s="1"/>
      <c r="E253" s="1"/>
      <c r="F253" s="1"/>
      <c r="G253" s="3"/>
      <c r="H253" s="3"/>
      <c r="I253" s="3"/>
      <c r="J253" s="4"/>
      <c r="K253" s="1"/>
      <c r="L253" s="1"/>
      <c r="M253" s="1"/>
      <c r="N253" s="5"/>
      <c r="O253" s="2"/>
      <c r="P253" s="2"/>
      <c r="Q253" s="2"/>
      <c r="R253" s="2"/>
    </row>
    <row r="254" spans="1:18" x14ac:dyDescent="0.25">
      <c r="A254" s="2"/>
      <c r="B254" s="2"/>
      <c r="C254" s="1"/>
      <c r="D254" s="1"/>
      <c r="E254" s="1"/>
      <c r="F254" s="1"/>
      <c r="G254" s="3"/>
      <c r="H254" s="3"/>
      <c r="I254" s="3"/>
      <c r="J254" s="4"/>
      <c r="K254" s="1"/>
      <c r="L254" s="1"/>
      <c r="M254" s="1"/>
      <c r="N254" s="5"/>
      <c r="O254" s="2"/>
      <c r="P254" s="2"/>
      <c r="Q254" s="2"/>
      <c r="R254" s="2"/>
    </row>
    <row r="255" spans="1:18" x14ac:dyDescent="0.25">
      <c r="A255" s="2"/>
      <c r="B255" s="2"/>
      <c r="C255" s="1"/>
      <c r="D255" s="1"/>
      <c r="E255" s="1"/>
      <c r="F255" s="1"/>
      <c r="G255" s="3"/>
      <c r="H255" s="3"/>
      <c r="I255" s="3"/>
      <c r="J255" s="4"/>
      <c r="K255" s="1"/>
      <c r="L255" s="1"/>
      <c r="M255" s="1"/>
      <c r="N255" s="5"/>
      <c r="O255" s="2"/>
      <c r="P255" s="2"/>
      <c r="Q255" s="2"/>
      <c r="R255" s="2"/>
    </row>
    <row r="256" spans="1:18" x14ac:dyDescent="0.25">
      <c r="A256" s="2"/>
      <c r="B256" s="2"/>
      <c r="C256" s="1"/>
      <c r="D256" s="1"/>
      <c r="E256" s="1"/>
      <c r="F256" s="1"/>
      <c r="G256" s="3"/>
      <c r="H256" s="3"/>
      <c r="I256" s="3"/>
      <c r="J256" s="4"/>
      <c r="K256" s="1"/>
      <c r="L256" s="1"/>
      <c r="M256" s="1"/>
      <c r="N256" s="5"/>
      <c r="O256" s="2"/>
      <c r="P256" s="2"/>
      <c r="Q256" s="2"/>
      <c r="R256" s="2"/>
    </row>
    <row r="257" spans="1:18" x14ac:dyDescent="0.25">
      <c r="A257" s="2"/>
      <c r="B257" s="2"/>
      <c r="C257" s="1"/>
      <c r="D257" s="1"/>
      <c r="E257" s="1"/>
      <c r="F257" s="1"/>
      <c r="G257" s="3"/>
      <c r="H257" s="3"/>
      <c r="I257" s="3"/>
      <c r="J257" s="4"/>
      <c r="K257" s="1"/>
      <c r="L257" s="1"/>
      <c r="M257" s="1"/>
      <c r="N257" s="5"/>
      <c r="O257" s="2"/>
      <c r="P257" s="2"/>
      <c r="Q257" s="2"/>
      <c r="R257" s="2"/>
    </row>
    <row r="258" spans="1:18" x14ac:dyDescent="0.25">
      <c r="A258" s="2"/>
      <c r="B258" s="2"/>
      <c r="C258" s="1"/>
      <c r="D258" s="1"/>
      <c r="E258" s="1"/>
      <c r="F258" s="1"/>
      <c r="G258" s="3"/>
      <c r="H258" s="3"/>
      <c r="I258" s="3"/>
      <c r="J258" s="4"/>
      <c r="K258" s="1"/>
      <c r="L258" s="1"/>
      <c r="M258" s="1"/>
      <c r="N258" s="5"/>
      <c r="O258" s="2"/>
      <c r="P258" s="2"/>
      <c r="Q258" s="2"/>
      <c r="R258" s="2"/>
    </row>
    <row r="259" spans="1:18" x14ac:dyDescent="0.25">
      <c r="A259" s="2"/>
      <c r="B259" s="2"/>
      <c r="C259" s="1"/>
      <c r="D259" s="1"/>
      <c r="E259" s="1"/>
      <c r="F259" s="1"/>
      <c r="G259" s="3"/>
      <c r="H259" s="3"/>
      <c r="I259" s="3"/>
      <c r="J259" s="4"/>
      <c r="K259" s="1"/>
      <c r="L259" s="1"/>
      <c r="M259" s="1"/>
      <c r="N259" s="5"/>
      <c r="O259" s="2"/>
      <c r="P259" s="2"/>
      <c r="Q259" s="2"/>
      <c r="R259" s="2"/>
    </row>
    <row r="260" spans="1:18" x14ac:dyDescent="0.25">
      <c r="A260" s="2"/>
      <c r="B260" s="2"/>
      <c r="C260" s="1"/>
      <c r="D260" s="1"/>
      <c r="E260" s="1"/>
      <c r="F260" s="1"/>
      <c r="G260" s="3"/>
      <c r="H260" s="3"/>
      <c r="I260" s="3"/>
      <c r="J260" s="4"/>
      <c r="K260" s="1"/>
      <c r="L260" s="1"/>
      <c r="M260" s="1"/>
      <c r="N260" s="5"/>
      <c r="O260" s="2"/>
      <c r="P260" s="2"/>
      <c r="Q260" s="2"/>
      <c r="R260" s="2"/>
    </row>
    <row r="261" spans="1:18" x14ac:dyDescent="0.25">
      <c r="A261" s="2"/>
      <c r="B261" s="2"/>
      <c r="C261" s="1"/>
      <c r="D261" s="1"/>
      <c r="E261" s="1"/>
      <c r="F261" s="1"/>
      <c r="G261" s="3"/>
      <c r="H261" s="3"/>
      <c r="I261" s="3"/>
      <c r="J261" s="4"/>
      <c r="K261" s="1"/>
      <c r="L261" s="1"/>
      <c r="M261" s="1"/>
      <c r="N261" s="5"/>
      <c r="O261" s="2"/>
      <c r="P261" s="2"/>
      <c r="Q261" s="2"/>
      <c r="R261" s="2"/>
    </row>
    <row r="262" spans="1:18" x14ac:dyDescent="0.25">
      <c r="A262" s="2"/>
      <c r="B262" s="2"/>
      <c r="C262" s="1"/>
      <c r="D262" s="1"/>
      <c r="E262" s="1"/>
      <c r="F262" s="1"/>
      <c r="G262" s="3"/>
      <c r="H262" s="3"/>
      <c r="I262" s="3"/>
      <c r="J262" s="4"/>
      <c r="K262" s="1"/>
      <c r="L262" s="1"/>
      <c r="M262" s="1"/>
      <c r="N262" s="5"/>
      <c r="O262" s="2"/>
      <c r="P262" s="2"/>
      <c r="Q262" s="2"/>
      <c r="R262" s="2"/>
    </row>
    <row r="263" spans="1:18" x14ac:dyDescent="0.25">
      <c r="A263" s="2"/>
      <c r="B263" s="2"/>
      <c r="C263" s="1"/>
      <c r="D263" s="1"/>
      <c r="E263" s="1"/>
      <c r="F263" s="1"/>
      <c r="G263" s="3"/>
      <c r="H263" s="3"/>
      <c r="I263" s="3"/>
      <c r="J263" s="4"/>
      <c r="K263" s="1"/>
      <c r="L263" s="1"/>
      <c r="M263" s="1"/>
      <c r="N263" s="5"/>
      <c r="O263" s="2"/>
      <c r="P263" s="2"/>
      <c r="Q263" s="2"/>
      <c r="R263" s="2"/>
    </row>
    <row r="264" spans="1:18" x14ac:dyDescent="0.25">
      <c r="A264" s="2"/>
      <c r="B264" s="2"/>
      <c r="C264" s="1"/>
      <c r="D264" s="1"/>
      <c r="E264" s="1"/>
      <c r="F264" s="1"/>
      <c r="G264" s="3"/>
      <c r="H264" s="3"/>
      <c r="I264" s="3"/>
      <c r="J264" s="4"/>
      <c r="K264" s="1"/>
      <c r="L264" s="1"/>
      <c r="M264" s="1"/>
      <c r="N264" s="5"/>
      <c r="O264" s="2"/>
      <c r="P264" s="2"/>
      <c r="Q264" s="2"/>
      <c r="R264" s="2"/>
    </row>
    <row r="265" spans="1:18" x14ac:dyDescent="0.25">
      <c r="A265" s="2"/>
      <c r="B265" s="2"/>
      <c r="C265" s="1"/>
      <c r="D265" s="1"/>
      <c r="E265" s="1"/>
      <c r="F265" s="1"/>
      <c r="G265" s="3"/>
      <c r="H265" s="3"/>
      <c r="I265" s="3"/>
      <c r="J265" s="4"/>
      <c r="K265" s="1"/>
      <c r="L265" s="1"/>
      <c r="M265" s="1"/>
      <c r="N265" s="5"/>
      <c r="O265" s="2"/>
      <c r="P265" s="2"/>
      <c r="Q265" s="2"/>
      <c r="R265" s="2"/>
    </row>
    <row r="266" spans="1:18" x14ac:dyDescent="0.25">
      <c r="A266" s="2"/>
      <c r="B266" s="2"/>
      <c r="C266" s="1"/>
      <c r="D266" s="1"/>
      <c r="E266" s="1"/>
      <c r="F266" s="1"/>
      <c r="G266" s="3"/>
      <c r="H266" s="3"/>
      <c r="I266" s="3"/>
      <c r="J266" s="4"/>
      <c r="K266" s="1"/>
      <c r="L266" s="1"/>
      <c r="M266" s="1"/>
      <c r="N266" s="5"/>
      <c r="O266" s="2"/>
      <c r="P266" s="2"/>
      <c r="Q266" s="2"/>
      <c r="R266" s="2"/>
    </row>
    <row r="267" spans="1:18" x14ac:dyDescent="0.25">
      <c r="A267" s="2"/>
      <c r="B267" s="2"/>
      <c r="C267" s="1"/>
      <c r="D267" s="1"/>
      <c r="E267" s="1"/>
      <c r="F267" s="1"/>
      <c r="G267" s="3"/>
      <c r="H267" s="3"/>
      <c r="I267" s="3"/>
      <c r="J267" s="4"/>
      <c r="K267" s="1"/>
      <c r="L267" s="1"/>
      <c r="M267" s="1"/>
      <c r="N267" s="5"/>
      <c r="O267" s="2"/>
      <c r="P267" s="2"/>
      <c r="Q267" s="2"/>
      <c r="R267" s="2"/>
    </row>
    <row r="268" spans="1:18" x14ac:dyDescent="0.25">
      <c r="A268" s="2"/>
      <c r="B268" s="2"/>
      <c r="C268" s="1"/>
      <c r="D268" s="1"/>
      <c r="E268" s="1"/>
      <c r="F268" s="1"/>
      <c r="G268" s="3"/>
      <c r="H268" s="3"/>
      <c r="I268" s="3"/>
      <c r="J268" s="4"/>
      <c r="K268" s="1"/>
      <c r="L268" s="1"/>
      <c r="M268" s="1"/>
      <c r="N268" s="5"/>
      <c r="O268" s="2"/>
      <c r="P268" s="2"/>
      <c r="Q268" s="2"/>
      <c r="R268" s="2"/>
    </row>
    <row r="269" spans="1:18" x14ac:dyDescent="0.25">
      <c r="A269" s="2"/>
      <c r="B269" s="2"/>
      <c r="C269" s="1"/>
      <c r="D269" s="1"/>
      <c r="E269" s="1"/>
      <c r="F269" s="1"/>
      <c r="G269" s="3"/>
      <c r="H269" s="3"/>
      <c r="I269" s="3"/>
      <c r="J269" s="4"/>
      <c r="K269" s="1"/>
      <c r="L269" s="1"/>
      <c r="M269" s="1"/>
      <c r="N269" s="5"/>
      <c r="O269" s="2"/>
      <c r="P269" s="2"/>
      <c r="Q269" s="2"/>
      <c r="R269" s="2"/>
    </row>
    <row r="270" spans="1:18" x14ac:dyDescent="0.25">
      <c r="A270" s="2"/>
      <c r="B270" s="2"/>
      <c r="C270" s="1"/>
      <c r="D270" s="1"/>
      <c r="E270" s="1"/>
      <c r="F270" s="1"/>
      <c r="G270" s="3"/>
      <c r="H270" s="3"/>
      <c r="I270" s="3"/>
      <c r="J270" s="4"/>
      <c r="K270" s="1"/>
      <c r="L270" s="1"/>
      <c r="M270" s="1"/>
      <c r="N270" s="5"/>
      <c r="O270" s="2"/>
      <c r="P270" s="2"/>
      <c r="Q270" s="2"/>
      <c r="R270" s="2"/>
    </row>
    <row r="271" spans="1:18" x14ac:dyDescent="0.25">
      <c r="A271" s="2"/>
      <c r="B271" s="2"/>
      <c r="C271" s="1"/>
      <c r="D271" s="1"/>
      <c r="E271" s="1"/>
      <c r="F271" s="1"/>
      <c r="G271" s="3"/>
      <c r="H271" s="3"/>
      <c r="I271" s="3"/>
      <c r="J271" s="4"/>
      <c r="K271" s="1"/>
      <c r="L271" s="1"/>
      <c r="M271" s="1"/>
      <c r="N271" s="5"/>
      <c r="O271" s="2"/>
      <c r="P271" s="2"/>
      <c r="Q271" s="2"/>
      <c r="R271" s="2"/>
    </row>
    <row r="272" spans="1:18" x14ac:dyDescent="0.25">
      <c r="A272" s="2"/>
      <c r="B272" s="2"/>
      <c r="C272" s="1"/>
      <c r="D272" s="1"/>
      <c r="E272" s="1"/>
      <c r="F272" s="1"/>
      <c r="G272" s="3"/>
      <c r="H272" s="3"/>
      <c r="I272" s="3"/>
      <c r="J272" s="4"/>
      <c r="K272" s="1"/>
      <c r="L272" s="1"/>
      <c r="M272" s="1"/>
      <c r="N272" s="5"/>
      <c r="O272" s="2"/>
      <c r="P272" s="2"/>
      <c r="Q272" s="2"/>
      <c r="R272" s="2"/>
    </row>
    <row r="273" spans="1:18" x14ac:dyDescent="0.25">
      <c r="A273" s="2"/>
      <c r="B273" s="2"/>
      <c r="C273" s="1"/>
      <c r="D273" s="1"/>
      <c r="E273" s="1"/>
      <c r="F273" s="1"/>
      <c r="G273" s="3"/>
      <c r="H273" s="3"/>
      <c r="I273" s="3"/>
      <c r="J273" s="4"/>
      <c r="K273" s="1"/>
      <c r="L273" s="1"/>
      <c r="M273" s="1"/>
      <c r="N273" s="5"/>
      <c r="O273" s="2"/>
      <c r="P273" s="2"/>
      <c r="Q273" s="2"/>
      <c r="R273" s="2"/>
    </row>
    <row r="274" spans="1:18" x14ac:dyDescent="0.25">
      <c r="A274" s="2"/>
      <c r="B274" s="2"/>
      <c r="C274" s="1"/>
      <c r="D274" s="1"/>
      <c r="E274" s="1"/>
      <c r="F274" s="1"/>
      <c r="G274" s="3"/>
      <c r="H274" s="3"/>
      <c r="I274" s="3"/>
      <c r="J274" s="4"/>
      <c r="K274" s="1"/>
      <c r="L274" s="1"/>
      <c r="M274" s="1"/>
      <c r="N274" s="5"/>
      <c r="O274" s="2"/>
      <c r="P274" s="2"/>
      <c r="Q274" s="2"/>
      <c r="R274" s="2"/>
    </row>
    <row r="275" spans="1:18" x14ac:dyDescent="0.25">
      <c r="A275" s="2"/>
      <c r="B275" s="2"/>
      <c r="C275" s="1"/>
      <c r="D275" s="1"/>
      <c r="E275" s="1"/>
      <c r="F275" s="1"/>
      <c r="G275" s="3"/>
      <c r="H275" s="3"/>
      <c r="I275" s="3"/>
      <c r="J275" s="4"/>
      <c r="K275" s="1"/>
      <c r="L275" s="1"/>
      <c r="M275" s="1"/>
      <c r="N275" s="5"/>
      <c r="O275" s="2"/>
      <c r="P275" s="2"/>
      <c r="Q275" s="2"/>
      <c r="R275" s="2"/>
    </row>
    <row r="276" spans="1:18" x14ac:dyDescent="0.25">
      <c r="A276" s="2"/>
      <c r="B276" s="2"/>
      <c r="C276" s="1"/>
      <c r="D276" s="1"/>
      <c r="E276" s="1"/>
      <c r="F276" s="1"/>
      <c r="G276" s="3"/>
      <c r="H276" s="3"/>
      <c r="I276" s="3"/>
      <c r="J276" s="4"/>
      <c r="K276" s="1"/>
      <c r="L276" s="1"/>
      <c r="M276" s="1"/>
      <c r="N276" s="5"/>
      <c r="O276" s="2"/>
      <c r="P276" s="2"/>
      <c r="Q276" s="2"/>
      <c r="R276" s="2"/>
    </row>
    <row r="277" spans="1:18" x14ac:dyDescent="0.25">
      <c r="A277" s="2"/>
      <c r="B277" s="2"/>
      <c r="C277" s="1"/>
      <c r="D277" s="1"/>
      <c r="E277" s="1"/>
      <c r="F277" s="1"/>
      <c r="G277" s="3"/>
      <c r="H277" s="3"/>
      <c r="I277" s="3"/>
      <c r="J277" s="4"/>
      <c r="K277" s="1"/>
      <c r="L277" s="1"/>
      <c r="M277" s="1"/>
      <c r="N277" s="5"/>
      <c r="O277" s="2"/>
      <c r="P277" s="2"/>
      <c r="Q277" s="2"/>
      <c r="R277" s="2"/>
    </row>
    <row r="278" spans="1:18" x14ac:dyDescent="0.25">
      <c r="A278" s="2"/>
      <c r="B278" s="2"/>
      <c r="C278" s="1"/>
      <c r="D278" s="1"/>
      <c r="E278" s="1"/>
      <c r="F278" s="1"/>
      <c r="G278" s="3"/>
      <c r="H278" s="3"/>
      <c r="I278" s="3"/>
      <c r="J278" s="4"/>
      <c r="K278" s="1"/>
      <c r="L278" s="1"/>
      <c r="M278" s="1"/>
      <c r="N278" s="5"/>
      <c r="O278" s="2"/>
      <c r="P278" s="2"/>
      <c r="Q278" s="2"/>
      <c r="R278" s="2"/>
    </row>
    <row r="279" spans="1:18" x14ac:dyDescent="0.25">
      <c r="A279" s="2"/>
      <c r="B279" s="2"/>
      <c r="C279" s="1"/>
      <c r="D279" s="1"/>
      <c r="E279" s="1"/>
      <c r="F279" s="1"/>
      <c r="G279" s="3"/>
      <c r="H279" s="3"/>
      <c r="I279" s="3"/>
      <c r="J279" s="4"/>
      <c r="K279" s="1"/>
      <c r="L279" s="1"/>
      <c r="M279" s="1"/>
      <c r="N279" s="5"/>
      <c r="O279" s="2"/>
      <c r="P279" s="2"/>
      <c r="Q279" s="2"/>
      <c r="R279" s="2"/>
    </row>
    <row r="280" spans="1:18" x14ac:dyDescent="0.25">
      <c r="A280" s="2"/>
      <c r="B280" s="2"/>
      <c r="C280" s="1"/>
      <c r="D280" s="1"/>
      <c r="E280" s="1"/>
      <c r="F280" s="1"/>
      <c r="G280" s="3"/>
      <c r="H280" s="3"/>
      <c r="I280" s="3"/>
      <c r="J280" s="4"/>
      <c r="K280" s="1"/>
      <c r="L280" s="1"/>
      <c r="M280" s="1"/>
      <c r="N280" s="5"/>
      <c r="O280" s="2"/>
      <c r="P280" s="2"/>
      <c r="Q280" s="2"/>
      <c r="R280" s="2"/>
    </row>
    <row r="281" spans="1:18" x14ac:dyDescent="0.25">
      <c r="A281" s="2"/>
      <c r="B281" s="2"/>
      <c r="C281" s="1"/>
      <c r="D281" s="1"/>
      <c r="E281" s="1"/>
      <c r="F281" s="1"/>
      <c r="G281" s="3"/>
      <c r="H281" s="3"/>
      <c r="I281" s="3"/>
      <c r="J281" s="4"/>
      <c r="K281" s="1"/>
      <c r="L281" s="1"/>
      <c r="M281" s="1"/>
      <c r="N281" s="5"/>
      <c r="O281" s="2"/>
      <c r="P281" s="2"/>
      <c r="Q281" s="2"/>
      <c r="R281" s="2"/>
    </row>
    <row r="282" spans="1:18" x14ac:dyDescent="0.25">
      <c r="A282" s="2"/>
      <c r="B282" s="2"/>
      <c r="C282" s="1"/>
      <c r="D282" s="1"/>
      <c r="E282" s="1"/>
      <c r="F282" s="1"/>
      <c r="G282" s="3"/>
      <c r="H282" s="3"/>
      <c r="I282" s="3"/>
      <c r="J282" s="4"/>
      <c r="K282" s="1"/>
      <c r="L282" s="1"/>
      <c r="M282" s="1"/>
      <c r="N282" s="5"/>
      <c r="O282" s="2"/>
      <c r="P282" s="2"/>
      <c r="Q282" s="2"/>
      <c r="R282" s="2"/>
    </row>
    <row r="283" spans="1:18" x14ac:dyDescent="0.25">
      <c r="A283" s="2"/>
      <c r="B283" s="2"/>
      <c r="C283" s="1"/>
      <c r="D283" s="1"/>
      <c r="E283" s="1"/>
      <c r="F283" s="1"/>
      <c r="G283" s="3"/>
      <c r="H283" s="3"/>
      <c r="I283" s="3"/>
      <c r="J283" s="4"/>
      <c r="K283" s="1"/>
      <c r="L283" s="1"/>
      <c r="M283" s="1"/>
      <c r="N283" s="5"/>
      <c r="O283" s="2"/>
      <c r="P283" s="2"/>
      <c r="Q283" s="2"/>
      <c r="R283" s="2"/>
    </row>
    <row r="284" spans="1:18" x14ac:dyDescent="0.25">
      <c r="A284" s="2"/>
      <c r="B284" s="2"/>
      <c r="C284" s="1"/>
      <c r="D284" s="1"/>
      <c r="E284" s="1"/>
      <c r="F284" s="1"/>
      <c r="G284" s="3"/>
      <c r="H284" s="3"/>
      <c r="I284" s="3"/>
      <c r="J284" s="4"/>
      <c r="K284" s="1"/>
      <c r="L284" s="1"/>
      <c r="M284" s="1"/>
      <c r="N284" s="5"/>
      <c r="O284" s="2"/>
      <c r="P284" s="2"/>
      <c r="Q284" s="2"/>
      <c r="R284" s="2"/>
    </row>
    <row r="285" spans="1:18" x14ac:dyDescent="0.25">
      <c r="A285" s="2"/>
      <c r="B285" s="2"/>
      <c r="C285" s="1"/>
      <c r="D285" s="1"/>
      <c r="E285" s="1"/>
      <c r="F285" s="1"/>
      <c r="G285" s="3"/>
      <c r="H285" s="3"/>
      <c r="I285" s="3"/>
      <c r="J285" s="4"/>
      <c r="K285" s="1"/>
      <c r="L285" s="1"/>
      <c r="M285" s="1"/>
      <c r="N285" s="5"/>
      <c r="O285" s="2"/>
      <c r="P285" s="2"/>
      <c r="Q285" s="2"/>
      <c r="R285" s="2"/>
    </row>
    <row r="286" spans="1:18" x14ac:dyDescent="0.25">
      <c r="A286" s="2"/>
      <c r="B286" s="2"/>
      <c r="C286" s="1"/>
      <c r="D286" s="1"/>
      <c r="E286" s="1"/>
      <c r="F286" s="1"/>
      <c r="G286" s="3"/>
      <c r="H286" s="3"/>
      <c r="I286" s="3"/>
      <c r="J286" s="4"/>
      <c r="K286" s="1"/>
      <c r="L286" s="1"/>
      <c r="M286" s="1"/>
      <c r="N286" s="5"/>
      <c r="O286" s="2"/>
      <c r="P286" s="2"/>
      <c r="Q286" s="2"/>
      <c r="R286" s="2"/>
    </row>
    <row r="287" spans="1:18" x14ac:dyDescent="0.25">
      <c r="A287" s="2"/>
      <c r="B287" s="2"/>
      <c r="C287" s="1"/>
      <c r="D287" s="1"/>
      <c r="E287" s="1"/>
      <c r="F287" s="1"/>
      <c r="G287" s="3"/>
      <c r="H287" s="3"/>
      <c r="I287" s="3"/>
      <c r="J287" s="4"/>
      <c r="K287" s="1"/>
      <c r="L287" s="1"/>
      <c r="M287" s="1"/>
      <c r="N287" s="5"/>
      <c r="O287" s="2"/>
      <c r="P287" s="2"/>
      <c r="Q287" s="2"/>
      <c r="R287" s="2"/>
    </row>
    <row r="288" spans="1:18" x14ac:dyDescent="0.25">
      <c r="A288" s="2"/>
      <c r="B288" s="2"/>
      <c r="C288" s="1"/>
      <c r="D288" s="1"/>
      <c r="E288" s="1"/>
      <c r="F288" s="1"/>
      <c r="G288" s="3"/>
      <c r="H288" s="3"/>
      <c r="I288" s="3"/>
      <c r="J288" s="4"/>
      <c r="K288" s="1"/>
      <c r="L288" s="1"/>
      <c r="M288" s="1"/>
      <c r="N288" s="5"/>
      <c r="O288" s="2"/>
      <c r="P288" s="2"/>
      <c r="Q288" s="2"/>
      <c r="R288" s="2"/>
    </row>
    <row r="289" spans="1:18" x14ac:dyDescent="0.25">
      <c r="A289" s="2"/>
      <c r="B289" s="2"/>
      <c r="C289" s="1"/>
      <c r="D289" s="1"/>
      <c r="E289" s="1"/>
      <c r="F289" s="1"/>
      <c r="G289" s="3"/>
      <c r="H289" s="3"/>
      <c r="I289" s="3"/>
      <c r="J289" s="4"/>
      <c r="K289" s="1"/>
      <c r="L289" s="1"/>
      <c r="M289" s="1"/>
      <c r="N289" s="5"/>
      <c r="O289" s="2"/>
      <c r="P289" s="2"/>
      <c r="Q289" s="2"/>
      <c r="R289" s="2"/>
    </row>
    <row r="290" spans="1:18" x14ac:dyDescent="0.25">
      <c r="A290" s="2"/>
      <c r="B290" s="2"/>
      <c r="C290" s="1"/>
      <c r="D290" s="1"/>
      <c r="E290" s="1"/>
      <c r="F290" s="1"/>
      <c r="G290" s="3"/>
      <c r="H290" s="3"/>
      <c r="I290" s="3"/>
      <c r="J290" s="4"/>
      <c r="K290" s="1"/>
      <c r="L290" s="1"/>
      <c r="M290" s="1"/>
      <c r="N290" s="5"/>
      <c r="O290" s="2"/>
      <c r="P290" s="2"/>
      <c r="Q290" s="2"/>
      <c r="R290" s="2"/>
    </row>
    <row r="291" spans="1:18" x14ac:dyDescent="0.25">
      <c r="A291" s="2"/>
      <c r="B291" s="2"/>
      <c r="C291" s="1"/>
      <c r="D291" s="1"/>
      <c r="E291" s="1"/>
      <c r="F291" s="1"/>
      <c r="G291" s="3"/>
      <c r="H291" s="3"/>
      <c r="I291" s="3"/>
      <c r="J291" s="4"/>
      <c r="K291" s="1"/>
      <c r="L291" s="1"/>
      <c r="M291" s="1"/>
      <c r="N291" s="5"/>
      <c r="O291" s="2"/>
      <c r="P291" s="2"/>
      <c r="Q291" s="2"/>
      <c r="R291" s="2"/>
    </row>
    <row r="292" spans="1:18" x14ac:dyDescent="0.25">
      <c r="A292" s="2"/>
      <c r="B292" s="2"/>
      <c r="C292" s="1"/>
      <c r="D292" s="1"/>
      <c r="E292" s="1"/>
      <c r="F292" s="1"/>
      <c r="G292" s="3"/>
      <c r="H292" s="3"/>
      <c r="I292" s="3"/>
      <c r="J292" s="4"/>
      <c r="K292" s="1"/>
      <c r="L292" s="1"/>
      <c r="M292" s="1"/>
      <c r="N292" s="5"/>
      <c r="O292" s="2"/>
      <c r="P292" s="2"/>
      <c r="Q292" s="2"/>
      <c r="R292" s="2"/>
    </row>
    <row r="293" spans="1:18" x14ac:dyDescent="0.25">
      <c r="A293" s="2"/>
      <c r="B293" s="2"/>
      <c r="C293" s="1"/>
      <c r="D293" s="1"/>
      <c r="E293" s="1"/>
      <c r="F293" s="1"/>
      <c r="G293" s="3"/>
      <c r="H293" s="3"/>
      <c r="I293" s="3"/>
      <c r="J293" s="4"/>
      <c r="K293" s="1"/>
      <c r="L293" s="1"/>
      <c r="M293" s="1"/>
      <c r="N293" s="5"/>
      <c r="O293" s="2"/>
      <c r="P293" s="2"/>
      <c r="Q293" s="2"/>
      <c r="R293" s="2"/>
    </row>
    <row r="294" spans="1:18" x14ac:dyDescent="0.25">
      <c r="A294" s="2"/>
      <c r="B294" s="2"/>
      <c r="C294" s="1"/>
      <c r="D294" s="1"/>
      <c r="E294" s="1"/>
      <c r="F294" s="1"/>
      <c r="G294" s="3"/>
      <c r="H294" s="3"/>
      <c r="I294" s="3"/>
      <c r="J294" s="4"/>
      <c r="K294" s="1"/>
      <c r="L294" s="1"/>
      <c r="M294" s="1"/>
      <c r="N294" s="5"/>
      <c r="O294" s="2"/>
      <c r="P294" s="2"/>
      <c r="Q294" s="2"/>
      <c r="R294" s="2"/>
    </row>
    <row r="295" spans="1:18" x14ac:dyDescent="0.25">
      <c r="A295" s="2"/>
      <c r="B295" s="2"/>
      <c r="C295" s="1"/>
      <c r="D295" s="1"/>
      <c r="E295" s="1"/>
      <c r="F295" s="1"/>
      <c r="G295" s="3"/>
      <c r="H295" s="3"/>
      <c r="I295" s="3"/>
      <c r="J295" s="4"/>
      <c r="K295" s="1"/>
      <c r="L295" s="1"/>
      <c r="M295" s="1"/>
      <c r="N295" s="5"/>
      <c r="O295" s="2"/>
      <c r="P295" s="2"/>
      <c r="Q295" s="2"/>
      <c r="R295" s="2"/>
    </row>
    <row r="296" spans="1:18" x14ac:dyDescent="0.25">
      <c r="A296" s="72"/>
      <c r="B296" s="72"/>
      <c r="C296" s="73"/>
      <c r="D296" s="73"/>
      <c r="E296" s="73"/>
      <c r="F296" s="73"/>
      <c r="G296" s="74"/>
      <c r="H296" s="74"/>
      <c r="I296" s="74"/>
      <c r="J296" s="75"/>
      <c r="K296" s="73"/>
      <c r="L296" s="73"/>
      <c r="M296" s="73"/>
      <c r="N296" s="76"/>
      <c r="O296" s="72"/>
      <c r="P296" s="72"/>
      <c r="Q296" s="72"/>
      <c r="R296" s="72"/>
    </row>
  </sheetData>
  <autoFilter ref="A2:R96" xr:uid="{84453E15-276E-455B-B656-909C08E2CE09}">
    <filterColumn colId="2">
      <filters>
        <filter val="Spirits"/>
        <filter val="Wine"/>
      </filters>
    </filterColumn>
    <filterColumn colId="15" showButton="0"/>
  </autoFilter>
  <sortState xmlns:xlrd2="http://schemas.microsoft.com/office/spreadsheetml/2017/richdata2" ref="A55:R59">
    <sortCondition descending="1" ref="C55:C59"/>
  </sortState>
  <mergeCells count="3">
    <mergeCell ref="P2:Q2"/>
    <mergeCell ref="C1:O1"/>
    <mergeCell ref="P1:R1"/>
  </mergeCells>
  <phoneticPr fontId="14" type="noConversion"/>
  <dataValidations count="7">
    <dataValidation type="list" allowBlank="1" showInputMessage="1" showErrorMessage="1" sqref="P3:Q296" xr:uid="{00000000-0002-0000-0000-000000000000}">
      <formula1>Kvalitetskriterier</formula1>
    </dataValidation>
    <dataValidation type="list" allowBlank="1" showInputMessage="1" showErrorMessage="1" sqref="A3:A296" xr:uid="{00000000-0002-0000-0000-000002000000}">
      <formula1>Lanseringsmåned</formula1>
    </dataValidation>
    <dataValidation type="list" allowBlank="1" showInputMessage="1" showErrorMessage="1" sqref="C3:C296" xr:uid="{00000000-0002-0000-0000-000004000000}">
      <formula1>Hovedvaretype</formula1>
    </dataValidation>
    <dataValidation type="list" allowBlank="1" showInputMessage="1" showErrorMessage="1" sqref="D3:D296" xr:uid="{00000000-0002-0000-0000-000007000000}">
      <formula1>Varetype</formula1>
    </dataValidation>
    <dataValidation type="list" allowBlank="1" showInputMessage="1" showErrorMessage="1" sqref="R3:R296" xr:uid="{00000000-0002-0000-0000-000008000000}">
      <formula1>Produktutvalg</formula1>
    </dataValidation>
    <dataValidation type="list" allowBlank="1" showInputMessage="1" showErrorMessage="1" sqref="N3:N296" xr:uid="{00000000-0002-0000-0000-000009000000}">
      <formula1>Tilbudsform</formula1>
    </dataValidation>
    <dataValidation type="list" allowBlank="1" showInputMessage="1" showErrorMessage="1" sqref="K3:K296" xr:uid="{00000000-0002-0000-0000-00000A000000}">
      <formula1>Forpakningstype</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theme="2" tint="-0.499984740745262"/>
  </sheetPr>
  <dimension ref="A1:S111"/>
  <sheetViews>
    <sheetView zoomScale="120" zoomScaleNormal="120" workbookViewId="0">
      <selection activeCell="I30" sqref="I30"/>
    </sheetView>
  </sheetViews>
  <sheetFormatPr baseColWidth="10" defaultColWidth="11.42578125" defaultRowHeight="15" x14ac:dyDescent="0.25"/>
  <cols>
    <col min="1" max="1" width="26.42578125" style="14" bestFit="1" customWidth="1"/>
    <col min="2" max="2" width="13.5703125" style="14" customWidth="1"/>
    <col min="3" max="3" width="12.42578125" style="14" customWidth="1"/>
    <col min="4" max="4" width="13.5703125" style="14" customWidth="1"/>
    <col min="5" max="5" width="11.42578125" style="14"/>
    <col min="6" max="6" width="16.5703125" style="23" customWidth="1"/>
    <col min="7" max="8" width="5" style="14" customWidth="1"/>
    <col min="9" max="9" width="23.5703125" style="14" customWidth="1"/>
    <col min="10" max="10" width="21.42578125" style="14" customWidth="1"/>
    <col min="11" max="11" width="12.42578125" style="23" customWidth="1"/>
    <col min="12" max="12" width="5.42578125" style="14" customWidth="1"/>
    <col min="13" max="13" width="27.5703125" style="14" hidden="1" customWidth="1"/>
    <col min="14" max="14" width="19.5703125" style="14" hidden="1" customWidth="1"/>
    <col min="15" max="15" width="15.5703125" style="14" hidden="1" customWidth="1"/>
    <col min="16" max="16" width="10.5703125" style="23" hidden="1" customWidth="1"/>
    <col min="17" max="17" width="47.5703125" style="14" bestFit="1" customWidth="1"/>
    <col min="18" max="18" width="17.42578125" style="14" customWidth="1"/>
    <col min="19" max="16384" width="11.42578125" style="14"/>
  </cols>
  <sheetData>
    <row r="1" spans="1:19" ht="53.25" customHeight="1" x14ac:dyDescent="0.25">
      <c r="A1" s="196" t="s">
        <v>139</v>
      </c>
      <c r="B1" s="206" t="s">
        <v>140</v>
      </c>
      <c r="C1" s="207"/>
      <c r="D1" s="208"/>
      <c r="E1" s="204" t="s">
        <v>141</v>
      </c>
      <c r="F1" s="202" t="s">
        <v>142</v>
      </c>
      <c r="H1" s="16"/>
      <c r="I1" s="17" t="s">
        <v>1</v>
      </c>
      <c r="J1" s="18" t="s">
        <v>157</v>
      </c>
      <c r="K1" s="83" t="s">
        <v>142</v>
      </c>
      <c r="L1" s="19"/>
      <c r="M1" s="20" t="s">
        <v>143</v>
      </c>
      <c r="N1" s="21" t="s">
        <v>144</v>
      </c>
      <c r="O1" s="22" t="s">
        <v>142</v>
      </c>
      <c r="Q1" s="20" t="s">
        <v>145</v>
      </c>
      <c r="R1" s="21" t="s">
        <v>144</v>
      </c>
      <c r="S1" s="22" t="s">
        <v>142</v>
      </c>
    </row>
    <row r="2" spans="1:19" x14ac:dyDescent="0.25">
      <c r="A2" s="197"/>
      <c r="B2" s="24" t="s">
        <v>128</v>
      </c>
      <c r="C2" s="24" t="s">
        <v>130</v>
      </c>
      <c r="D2" s="24" t="s">
        <v>131</v>
      </c>
      <c r="E2" s="205"/>
      <c r="F2" s="203"/>
      <c r="H2" s="16"/>
      <c r="I2" s="25" t="e">
        <f>#REF!</f>
        <v>#REF!</v>
      </c>
      <c r="J2" s="26" t="e">
        <f>COUNTIF(Tenders!#REF!,$I2)</f>
        <v>#REF!</v>
      </c>
      <c r="K2" s="27" t="e">
        <f>J2/$J$6</f>
        <v>#REF!</v>
      </c>
      <c r="M2" s="28" t="s">
        <v>2</v>
      </c>
      <c r="N2" s="29">
        <f>COUNTIFS(Tenders!$C:$C,#REF!,Tenders!$E:$E,$M2)</f>
        <v>0</v>
      </c>
      <c r="O2" s="27" t="e">
        <f t="shared" ref="O2:O20" si="0">N2/($N$21)</f>
        <v>#DIV/0!</v>
      </c>
      <c r="Q2" s="25" t="s">
        <v>2</v>
      </c>
      <c r="R2" s="29">
        <f>COUNTIF(Tenders!$E:$E,$Q2)</f>
        <v>2</v>
      </c>
      <c r="S2" s="66">
        <f t="shared" ref="S2:S26" si="1">R2/($R$27)</f>
        <v>5.8823529411764705E-2</v>
      </c>
    </row>
    <row r="3" spans="1:19" x14ac:dyDescent="0.25">
      <c r="A3" s="30" t="e">
        <f>#REF!</f>
        <v>#REF!</v>
      </c>
      <c r="B3" s="31">
        <f>COUNTIFS(Tenders!$A:$A,B$2,Tenders!$R:$R,$A3)</f>
        <v>0</v>
      </c>
      <c r="C3" s="31">
        <f>COUNTIFS(Tenders!$A:$A,C$2,Tenders!$R:$R,$A3)</f>
        <v>0</v>
      </c>
      <c r="D3" s="31">
        <f>COUNTIFS(Tenders!$A:$A,D$2,Tenders!$R:$R,$A3)</f>
        <v>0</v>
      </c>
      <c r="E3" s="31">
        <f>SUM(B3:D3)</f>
        <v>0</v>
      </c>
      <c r="F3" s="27" t="e">
        <f>E3/(E7)</f>
        <v>#DIV/0!</v>
      </c>
      <c r="H3" s="32"/>
      <c r="I3" s="25" t="e">
        <f>#REF!</f>
        <v>#REF!</v>
      </c>
      <c r="J3" s="26" t="e">
        <f>COUNTIF(Tenders!#REF!,$I3)</f>
        <v>#REF!</v>
      </c>
      <c r="K3" s="27" t="e">
        <f>J3/$J$6</f>
        <v>#REF!</v>
      </c>
      <c r="M3" s="28" t="s">
        <v>45</v>
      </c>
      <c r="N3" s="29">
        <f>COUNTIFS(Tenders!$C:$C,#REF!,Tenders!$E:$E,$M3)</f>
        <v>0</v>
      </c>
      <c r="O3" s="27" t="e">
        <f t="shared" si="0"/>
        <v>#DIV/0!</v>
      </c>
      <c r="Q3" s="25" t="s">
        <v>163</v>
      </c>
      <c r="R3" s="29">
        <f>COUNTIF(Tenders!$E:$E,$Q3)</f>
        <v>0</v>
      </c>
      <c r="S3" s="66">
        <f t="shared" si="1"/>
        <v>0</v>
      </c>
    </row>
    <row r="4" spans="1:19" x14ac:dyDescent="0.25">
      <c r="A4" s="30" t="e">
        <f>#REF!</f>
        <v>#REF!</v>
      </c>
      <c r="B4" s="31">
        <f>COUNTIFS(Tenders!A:A,$B$2,Tenders!R:R,A4)</f>
        <v>0</v>
      </c>
      <c r="C4" s="31">
        <f>COUNTIFS(Tenders!$A:$A,C$2,Tenders!$R:$R,$A4)</f>
        <v>0</v>
      </c>
      <c r="D4" s="31">
        <f>COUNTIFS(Tenders!$A:$A,D$2,Tenders!$R:$R,$A4)</f>
        <v>0</v>
      </c>
      <c r="E4" s="31">
        <f>SUM(B4:D4)</f>
        <v>0</v>
      </c>
      <c r="F4" s="27" t="e">
        <f>E4/E7</f>
        <v>#DIV/0!</v>
      </c>
      <c r="H4" s="32"/>
      <c r="I4" s="25" t="e">
        <f>#REF!</f>
        <v>#REF!</v>
      </c>
      <c r="J4" s="26" t="e">
        <f>COUNTIF(Tenders!#REF!,$I4)</f>
        <v>#REF!</v>
      </c>
      <c r="K4" s="27" t="e">
        <f>J4/$J$6</f>
        <v>#REF!</v>
      </c>
      <c r="M4" s="28" t="s">
        <v>60</v>
      </c>
      <c r="N4" s="29">
        <f>COUNTIFS(Tenders!$C:$C,#REF!,Tenders!$E:$E,$M4)</f>
        <v>0</v>
      </c>
      <c r="O4" s="27" t="e">
        <f t="shared" si="0"/>
        <v>#DIV/0!</v>
      </c>
      <c r="Q4" s="25" t="s">
        <v>60</v>
      </c>
      <c r="R4" s="29">
        <f>COUNTIF(Tenders!$E:$E,$Q4)</f>
        <v>6</v>
      </c>
      <c r="S4" s="66">
        <f t="shared" si="1"/>
        <v>0.17647058823529413</v>
      </c>
    </row>
    <row r="5" spans="1:19" ht="15.75" thickBot="1" x14ac:dyDescent="0.3">
      <c r="A5" s="30" t="e">
        <f>#REF!</f>
        <v>#REF!</v>
      </c>
      <c r="B5" s="31">
        <f>COUNTIFS(Tenders!A:A,$B$2,Tenders!R:R,A5)</f>
        <v>0</v>
      </c>
      <c r="C5" s="31">
        <f>COUNTIFS(Tenders!$A:$A,C$2,Tenders!$R:$R,$A5)</f>
        <v>0</v>
      </c>
      <c r="D5" s="31">
        <f>COUNTIFS(Tenders!$A:$A,D$2,Tenders!$R:$R,$A5)</f>
        <v>0</v>
      </c>
      <c r="E5" s="31">
        <f>SUM(B5:D5)</f>
        <v>0</v>
      </c>
      <c r="F5" s="27" t="e">
        <f>E5/E7</f>
        <v>#DIV/0!</v>
      </c>
      <c r="H5" s="32"/>
      <c r="I5" s="25" t="e">
        <f>#REF!</f>
        <v>#REF!</v>
      </c>
      <c r="J5" s="26" t="e">
        <f>COUNTIF(Tenders!#REF!,$I5)</f>
        <v>#REF!</v>
      </c>
      <c r="K5" s="27" t="e">
        <f>J5/$J$6</f>
        <v>#REF!</v>
      </c>
      <c r="M5" s="28" t="s">
        <v>10</v>
      </c>
      <c r="N5" s="29">
        <f>COUNTIFS(Tenders!$C:$C,#REF!,Tenders!$E:$E,$M5)</f>
        <v>0</v>
      </c>
      <c r="O5" s="27" t="e">
        <f t="shared" si="0"/>
        <v>#DIV/0!</v>
      </c>
      <c r="Q5" s="25" t="s">
        <v>164</v>
      </c>
      <c r="R5" s="29">
        <f>COUNTIF(Tenders!$E:$E,$Q5)</f>
        <v>0</v>
      </c>
      <c r="S5" s="66">
        <f t="shared" si="1"/>
        <v>0</v>
      </c>
    </row>
    <row r="6" spans="1:19" ht="15.75" thickBot="1" x14ac:dyDescent="0.3">
      <c r="A6" s="33" t="e">
        <f>#REF!</f>
        <v>#REF!</v>
      </c>
      <c r="B6" s="34">
        <f>COUNTIFS(Tenders!A:A,$B$2,Tenders!R:R,A6)</f>
        <v>0</v>
      </c>
      <c r="C6" s="35">
        <f>COUNTIFS(Tenders!$A:$A,C$2,Tenders!$R:$R,$A6)</f>
        <v>0</v>
      </c>
      <c r="D6" s="34">
        <f>COUNTIFS(Tenders!$A:$A,D$2,Tenders!$R:$R,$A6)</f>
        <v>0</v>
      </c>
      <c r="E6" s="34">
        <f>SUM(B6:D6)</f>
        <v>0</v>
      </c>
      <c r="F6" s="36" t="e">
        <f>E6/E7</f>
        <v>#DIV/0!</v>
      </c>
      <c r="H6" s="32"/>
      <c r="I6" s="37" t="s">
        <v>147</v>
      </c>
      <c r="J6" s="38" t="e">
        <f>SUM(J2:J5)</f>
        <v>#REF!</v>
      </c>
      <c r="K6" s="39" t="e">
        <f>J6/$J$6</f>
        <v>#REF!</v>
      </c>
      <c r="M6" s="28" t="s">
        <v>146</v>
      </c>
      <c r="N6" s="29">
        <f>COUNTIFS(Tenders!$C:$C,#REF!,Tenders!$E:$E,$M6)</f>
        <v>0</v>
      </c>
      <c r="O6" s="27" t="e">
        <f t="shared" si="0"/>
        <v>#DIV/0!</v>
      </c>
      <c r="Q6" s="25" t="s">
        <v>10</v>
      </c>
      <c r="R6" s="29">
        <f>COUNTIF(Tenders!$E:$E,$Q6)</f>
        <v>2</v>
      </c>
      <c r="S6" s="66">
        <f t="shared" si="1"/>
        <v>5.8823529411764705E-2</v>
      </c>
    </row>
    <row r="7" spans="1:19" ht="15.75" thickBot="1" x14ac:dyDescent="0.3">
      <c r="A7" s="37" t="s">
        <v>147</v>
      </c>
      <c r="B7" s="38">
        <f>SUM(B3:B6)</f>
        <v>0</v>
      </c>
      <c r="C7" s="38">
        <f>SUM(C3:C6)</f>
        <v>0</v>
      </c>
      <c r="D7" s="38">
        <f>SUM(D3:D6)</f>
        <v>0</v>
      </c>
      <c r="E7" s="38">
        <f>SUM(E3:E6)</f>
        <v>0</v>
      </c>
      <c r="F7" s="39" t="e">
        <f>SUM(F3:F6)</f>
        <v>#DIV/0!</v>
      </c>
      <c r="H7" s="40"/>
      <c r="M7" s="28" t="s">
        <v>133</v>
      </c>
      <c r="N7" s="29">
        <f>COUNTIFS(Tenders!$C:$C,#REF!,Tenders!$E:$E,$M7)</f>
        <v>0</v>
      </c>
      <c r="O7" s="27" t="e">
        <f t="shared" si="0"/>
        <v>#DIV/0!</v>
      </c>
      <c r="Q7" s="25" t="s">
        <v>111</v>
      </c>
      <c r="R7" s="29">
        <f>COUNTIF(Tenders!$E:$E,$Q7)</f>
        <v>1</v>
      </c>
      <c r="S7" s="66">
        <f t="shared" si="1"/>
        <v>2.9411764705882353E-2</v>
      </c>
    </row>
    <row r="8" spans="1:19" ht="15.75" thickBot="1" x14ac:dyDescent="0.3">
      <c r="I8" s="41"/>
      <c r="M8" s="28" t="s">
        <v>148</v>
      </c>
      <c r="N8" s="29">
        <f>COUNTIFS(Tenders!$C:$C,#REF!,Tenders!$E:$E,$M8)</f>
        <v>0</v>
      </c>
      <c r="O8" s="27" t="e">
        <f t="shared" si="0"/>
        <v>#DIV/0!</v>
      </c>
      <c r="Q8" s="25" t="s">
        <v>50</v>
      </c>
      <c r="R8" s="29">
        <f>COUNTIF(Tenders!$E:$E,$Q8)</f>
        <v>1</v>
      </c>
      <c r="S8" s="66">
        <f t="shared" si="1"/>
        <v>2.9411764705882353E-2</v>
      </c>
    </row>
    <row r="9" spans="1:19" ht="18" customHeight="1" x14ac:dyDescent="0.25">
      <c r="A9" s="196" t="s">
        <v>139</v>
      </c>
      <c r="B9" s="206" t="s">
        <v>149</v>
      </c>
      <c r="C9" s="207"/>
      <c r="D9" s="208"/>
      <c r="E9" s="204" t="s">
        <v>141</v>
      </c>
      <c r="F9" s="202" t="s">
        <v>142</v>
      </c>
      <c r="H9" s="16"/>
      <c r="M9" s="28" t="s">
        <v>16</v>
      </c>
      <c r="N9" s="29">
        <f>COUNTIFS(Tenders!$C:$C,#REF!,Tenders!$E:$E,$M9)</f>
        <v>0</v>
      </c>
      <c r="O9" s="27" t="e">
        <f t="shared" si="0"/>
        <v>#DIV/0!</v>
      </c>
      <c r="Q9" s="25" t="s">
        <v>16</v>
      </c>
      <c r="R9" s="29">
        <f>COUNTIF(Tenders!$E:$E,$Q9)</f>
        <v>0</v>
      </c>
      <c r="S9" s="66">
        <f t="shared" si="1"/>
        <v>0</v>
      </c>
    </row>
    <row r="10" spans="1:19" x14ac:dyDescent="0.25">
      <c r="A10" s="197"/>
      <c r="B10" s="24" t="s">
        <v>128</v>
      </c>
      <c r="C10" s="24" t="s">
        <v>130</v>
      </c>
      <c r="D10" s="24" t="s">
        <v>131</v>
      </c>
      <c r="E10" s="205"/>
      <c r="F10" s="203"/>
      <c r="H10" s="16"/>
      <c r="M10" s="28" t="s">
        <v>37</v>
      </c>
      <c r="N10" s="29">
        <f>COUNTIFS(Tenders!$C:$C,#REF!,Tenders!$E:$E,$M10)</f>
        <v>0</v>
      </c>
      <c r="O10" s="27" t="e">
        <f t="shared" si="0"/>
        <v>#DIV/0!</v>
      </c>
      <c r="Q10" s="25" t="s">
        <v>37</v>
      </c>
      <c r="R10" s="29">
        <f>COUNTIF(Tenders!$E:$E,$Q10)</f>
        <v>0</v>
      </c>
      <c r="S10" s="66">
        <f t="shared" si="1"/>
        <v>0</v>
      </c>
    </row>
    <row r="11" spans="1:19" x14ac:dyDescent="0.25">
      <c r="A11" s="30" t="e">
        <f>#REF!</f>
        <v>#REF!</v>
      </c>
      <c r="B11" s="34" t="e">
        <f>SUMIF(Tenders!$A:$A,B$10,Tenders!#REF!)</f>
        <v>#REF!</v>
      </c>
      <c r="C11" s="34" t="e">
        <f>SUMIF(Tenders!$A:$A,C$10,Tenders!#REF!)</f>
        <v>#REF!</v>
      </c>
      <c r="D11" s="34" t="e">
        <f>SUMIF(Tenders!$A:$A,D$10,Tenders!#REF!)</f>
        <v>#REF!</v>
      </c>
      <c r="E11" s="34" t="e">
        <f>SUM(B11:D11)</f>
        <v>#REF!</v>
      </c>
      <c r="F11" s="27" t="e">
        <f>E11/(E13)</f>
        <v>#REF!</v>
      </c>
      <c r="H11" s="32"/>
      <c r="M11" s="28" t="s">
        <v>48</v>
      </c>
      <c r="N11" s="29">
        <f>COUNTIFS(Tenders!$C:$C,#REF!,Tenders!$E:$E,$M11)</f>
        <v>0</v>
      </c>
      <c r="O11" s="27" t="e">
        <f t="shared" si="0"/>
        <v>#DIV/0!</v>
      </c>
      <c r="Q11" s="25" t="s">
        <v>165</v>
      </c>
      <c r="R11" s="29">
        <f>COUNTIF(Tenders!$E:$E,$Q11)</f>
        <v>0</v>
      </c>
      <c r="S11" s="66">
        <f t="shared" si="1"/>
        <v>0</v>
      </c>
    </row>
    <row r="12" spans="1:19" ht="15.75" thickBot="1" x14ac:dyDescent="0.3">
      <c r="A12" s="42" t="e">
        <f>#REF!</f>
        <v>#REF!</v>
      </c>
      <c r="B12" s="34" t="e">
        <f>SUMIF(Tenders!$A:$A,B$10,Tenders!#REF!)</f>
        <v>#REF!</v>
      </c>
      <c r="C12" s="34" t="e">
        <f>SUMIF(Tenders!$A:$A,C$10,Tenders!#REF!)</f>
        <v>#REF!</v>
      </c>
      <c r="D12" s="34" t="e">
        <f>SUMIF(Tenders!$A:$A,D$10,Tenders!#REF!)</f>
        <v>#REF!</v>
      </c>
      <c r="E12" s="34" t="e">
        <f>SUM(B12:D12)</f>
        <v>#REF!</v>
      </c>
      <c r="F12" s="36" t="e">
        <f>E12/(E13)</f>
        <v>#REF!</v>
      </c>
      <c r="H12" s="32"/>
      <c r="M12" s="28" t="s">
        <v>80</v>
      </c>
      <c r="N12" s="29">
        <f>COUNTIFS(Tenders!$C:$C,#REF!,Tenders!$E:$E,$M12)</f>
        <v>0</v>
      </c>
      <c r="O12" s="27" t="e">
        <f t="shared" si="0"/>
        <v>#DIV/0!</v>
      </c>
      <c r="Q12" s="25" t="s">
        <v>124</v>
      </c>
      <c r="R12" s="29">
        <f>COUNTIF(Tenders!$E:$E,$Q12)</f>
        <v>2</v>
      </c>
      <c r="S12" s="66">
        <f t="shared" si="1"/>
        <v>5.8823529411764705E-2</v>
      </c>
    </row>
    <row r="13" spans="1:19" ht="16.5" thickBot="1" x14ac:dyDescent="0.3">
      <c r="A13" s="37" t="s">
        <v>147</v>
      </c>
      <c r="B13" s="38" t="e">
        <f>SUM(B11:B12)</f>
        <v>#REF!</v>
      </c>
      <c r="C13" s="38" t="e">
        <f>SUM(C11:C12)</f>
        <v>#REF!</v>
      </c>
      <c r="D13" s="38" t="e">
        <f>SUM(D11:D12)</f>
        <v>#REF!</v>
      </c>
      <c r="E13" s="38" t="e">
        <f>SUM(E11:E12)</f>
        <v>#REF!</v>
      </c>
      <c r="F13" s="39" t="e">
        <f>SUM(F11:F12)</f>
        <v>#REF!</v>
      </c>
      <c r="H13" s="40"/>
      <c r="I13" s="43"/>
      <c r="M13" s="28" t="s">
        <v>132</v>
      </c>
      <c r="N13" s="29">
        <f>COUNTIFS(Tenders!$C:$C,#REF!,Tenders!$E:$E,$M13)</f>
        <v>0</v>
      </c>
      <c r="O13" s="27" t="e">
        <f t="shared" si="0"/>
        <v>#DIV/0!</v>
      </c>
      <c r="Q13" s="25" t="s">
        <v>166</v>
      </c>
      <c r="R13" s="29">
        <f>COUNTIF(Tenders!$E:$E,$Q13)</f>
        <v>0</v>
      </c>
      <c r="S13" s="66">
        <f t="shared" si="1"/>
        <v>0</v>
      </c>
    </row>
    <row r="14" spans="1:19" ht="15.75" thickBot="1" x14ac:dyDescent="0.3">
      <c r="M14" s="28" t="s">
        <v>150</v>
      </c>
      <c r="N14" s="29">
        <f>COUNTIFS(Tenders!$C:$C,#REF!,Tenders!$E:$E,$M14)</f>
        <v>0</v>
      </c>
      <c r="O14" s="27" t="e">
        <f t="shared" si="0"/>
        <v>#DIV/0!</v>
      </c>
      <c r="Q14" s="25" t="s">
        <v>48</v>
      </c>
      <c r="R14" s="29">
        <f>COUNTIF(Tenders!$E:$E,$Q14)</f>
        <v>5</v>
      </c>
      <c r="S14" s="66">
        <f t="shared" si="1"/>
        <v>0.14705882352941177</v>
      </c>
    </row>
    <row r="15" spans="1:19" ht="18" customHeight="1" x14ac:dyDescent="0.25">
      <c r="A15" s="200" t="s">
        <v>152</v>
      </c>
      <c r="B15" s="206" t="s">
        <v>153</v>
      </c>
      <c r="C15" s="209"/>
      <c r="D15" s="210"/>
      <c r="E15" s="84" t="s">
        <v>141</v>
      </c>
      <c r="F15" s="202" t="s">
        <v>154</v>
      </c>
      <c r="G15" s="16"/>
      <c r="I15" s="16"/>
      <c r="M15" s="28" t="s">
        <v>151</v>
      </c>
      <c r="N15" s="29">
        <f>COUNTIFS(Tenders!$C:$C,#REF!,Tenders!$E:$E,$M15)</f>
        <v>0</v>
      </c>
      <c r="O15" s="27" t="e">
        <f t="shared" si="0"/>
        <v>#DIV/0!</v>
      </c>
      <c r="Q15" s="25" t="s">
        <v>45</v>
      </c>
      <c r="R15" s="29">
        <f>COUNTIF(Tenders!$E:$E,$Q15)</f>
        <v>0</v>
      </c>
      <c r="S15" s="66">
        <f t="shared" si="1"/>
        <v>0</v>
      </c>
    </row>
    <row r="16" spans="1:19" x14ac:dyDescent="0.25">
      <c r="A16" s="201">
        <v>2</v>
      </c>
      <c r="B16" s="24" t="s">
        <v>128</v>
      </c>
      <c r="C16" s="24" t="s">
        <v>130</v>
      </c>
      <c r="D16" s="24" t="s">
        <v>131</v>
      </c>
      <c r="E16" s="85"/>
      <c r="F16" s="203"/>
      <c r="G16" s="16"/>
      <c r="I16" s="16"/>
      <c r="M16" s="44" t="s">
        <v>112</v>
      </c>
      <c r="N16" s="29">
        <f>COUNTIFS(Tenders!$C:$C,#REF!,Tenders!$E:$E,$M16)</f>
        <v>0</v>
      </c>
      <c r="O16" s="27" t="e">
        <f t="shared" si="0"/>
        <v>#DIV/0!</v>
      </c>
      <c r="Q16" s="25" t="s">
        <v>167</v>
      </c>
      <c r="R16" s="29">
        <f>COUNTIF(Tenders!$E:$E,$Q16)</f>
        <v>0</v>
      </c>
      <c r="S16" s="66">
        <f t="shared" si="1"/>
        <v>0</v>
      </c>
    </row>
    <row r="17" spans="1:19" x14ac:dyDescent="0.25">
      <c r="A17" s="45" t="s">
        <v>155</v>
      </c>
      <c r="B17" s="46" t="e">
        <f>SUMIF(Tenders!$A:$A,B$16,Tenders!#REF!)</f>
        <v>#REF!</v>
      </c>
      <c r="C17" s="46" t="e">
        <f>SUMIF(Tenders!$A:$A,C$16,Tenders!#REF!)</f>
        <v>#REF!</v>
      </c>
      <c r="D17" s="46" t="e">
        <f>SUMIF(Tenders!$A:$A,D$16,Tenders!#REF!)</f>
        <v>#REF!</v>
      </c>
      <c r="E17" s="13" t="e">
        <f t="shared" ref="E17:E22" si="2">SUM(B17:D17)</f>
        <v>#REF!</v>
      </c>
      <c r="F17" s="27" t="e">
        <f>E17/E22</f>
        <v>#REF!</v>
      </c>
      <c r="G17" s="47"/>
      <c r="H17" s="48"/>
      <c r="I17" s="32"/>
      <c r="M17" s="49" t="s">
        <v>26</v>
      </c>
      <c r="N17" s="29">
        <f>COUNTIFS(Tenders!$C:$C,#REF!,Tenders!$E:$E,$M17)</f>
        <v>0</v>
      </c>
      <c r="O17" s="27" t="e">
        <f t="shared" si="0"/>
        <v>#DIV/0!</v>
      </c>
      <c r="Q17" s="25" t="s">
        <v>168</v>
      </c>
      <c r="R17" s="29">
        <f>COUNTIF(Tenders!$E:$E,$Q17)</f>
        <v>0</v>
      </c>
      <c r="S17" s="66">
        <f t="shared" si="1"/>
        <v>0</v>
      </c>
    </row>
    <row r="18" spans="1:19" x14ac:dyDescent="0.25">
      <c r="A18" s="45" t="s">
        <v>156</v>
      </c>
      <c r="B18" s="46" t="e">
        <f>SUMIF(Tenders!$A:$A,B$16,Tenders!#REF!)+B17</f>
        <v>#REF!</v>
      </c>
      <c r="C18" s="46" t="e">
        <f>SUMIF(Tenders!$A:$A,C$16,Tenders!#REF!)+C17</f>
        <v>#REF!</v>
      </c>
      <c r="D18" s="46" t="e">
        <f>SUMIF(Tenders!$A:$A,D$16,Tenders!#REF!)+D17</f>
        <v>#REF!</v>
      </c>
      <c r="E18" s="13" t="e">
        <f t="shared" si="2"/>
        <v>#REF!</v>
      </c>
      <c r="F18" s="27" t="e">
        <f>(E18-E17)/E22</f>
        <v>#REF!</v>
      </c>
      <c r="G18" s="47"/>
      <c r="I18" s="32"/>
      <c r="M18" s="28" t="s">
        <v>72</v>
      </c>
      <c r="N18" s="29">
        <f>COUNTIFS(Tenders!$C:$C,#REF!,Tenders!$E:$E,$M18)</f>
        <v>0</v>
      </c>
      <c r="O18" s="27" t="e">
        <f t="shared" si="0"/>
        <v>#DIV/0!</v>
      </c>
      <c r="Q18" s="25" t="s">
        <v>169</v>
      </c>
      <c r="R18" s="29">
        <f>COUNTIF(Tenders!$E:$E,$Q18)</f>
        <v>0</v>
      </c>
      <c r="S18" s="66">
        <f t="shared" si="1"/>
        <v>0</v>
      </c>
    </row>
    <row r="19" spans="1:19" x14ac:dyDescent="0.25">
      <c r="A19" s="45" t="s">
        <v>159</v>
      </c>
      <c r="B19" s="46" t="e">
        <f>SUMIF(Tenders!$A:$A,B$16,Tenders!#REF!)+B18</f>
        <v>#REF!</v>
      </c>
      <c r="C19" s="46" t="e">
        <f>SUMIF(Tenders!$A:$A,C$16,Tenders!#REF!)+C18</f>
        <v>#REF!</v>
      </c>
      <c r="D19" s="46" t="e">
        <f>SUMIF(Tenders!$A:$A,D$16,Tenders!#REF!)+D18</f>
        <v>#REF!</v>
      </c>
      <c r="E19" s="13" t="e">
        <f t="shared" si="2"/>
        <v>#REF!</v>
      </c>
      <c r="F19" s="27" t="e">
        <f>(E19-E18)/E22</f>
        <v>#REF!</v>
      </c>
      <c r="G19" s="47"/>
      <c r="I19" s="32"/>
      <c r="M19" s="50" t="s">
        <v>29</v>
      </c>
      <c r="N19" s="29">
        <f>COUNTIFS(Tenders!$C:$C,#REF!,Tenders!$E:$E,$M19)</f>
        <v>0</v>
      </c>
      <c r="O19" s="27" t="e">
        <f t="shared" si="0"/>
        <v>#DIV/0!</v>
      </c>
      <c r="Q19" s="25" t="s">
        <v>80</v>
      </c>
      <c r="R19" s="29">
        <f>COUNTIF(Tenders!$E:$E,$Q19)</f>
        <v>8</v>
      </c>
      <c r="S19" s="66">
        <f t="shared" si="1"/>
        <v>0.23529411764705882</v>
      </c>
    </row>
    <row r="20" spans="1:19" ht="15.75" thickBot="1" x14ac:dyDescent="0.3">
      <c r="A20" s="45" t="s">
        <v>160</v>
      </c>
      <c r="B20" s="46" t="e">
        <f>SUMIF(Tenders!$A:$A,B$16,Tenders!#REF!)+B19</f>
        <v>#REF!</v>
      </c>
      <c r="C20" s="46" t="e">
        <f>SUMIF(Tenders!$A:$A,C$16,Tenders!#REF!)+C19</f>
        <v>#REF!</v>
      </c>
      <c r="D20" s="46" t="e">
        <f>SUMIF(Tenders!$A:$A,D$16,Tenders!#REF!)+D19</f>
        <v>#REF!</v>
      </c>
      <c r="E20" s="13" t="e">
        <f t="shared" si="2"/>
        <v>#REF!</v>
      </c>
      <c r="F20" s="27" t="e">
        <f>(E20-E19)/E22</f>
        <v>#REF!</v>
      </c>
      <c r="G20" s="47"/>
      <c r="I20" s="32"/>
      <c r="M20" s="50" t="s">
        <v>34</v>
      </c>
      <c r="N20" s="29">
        <f>COUNTIFS(Tenders!$C:$C,#REF!,Tenders!$E:$E,$M20)</f>
        <v>0</v>
      </c>
      <c r="O20" s="27" t="e">
        <f t="shared" si="0"/>
        <v>#DIV/0!</v>
      </c>
      <c r="Q20" s="25" t="s">
        <v>170</v>
      </c>
      <c r="R20" s="29">
        <f>COUNTIF(Tenders!$E:$E,$Q20)</f>
        <v>0</v>
      </c>
      <c r="S20" s="66">
        <f t="shared" si="1"/>
        <v>0</v>
      </c>
    </row>
    <row r="21" spans="1:19" ht="15.75" thickBot="1" x14ac:dyDescent="0.3">
      <c r="A21" s="51" t="s">
        <v>161</v>
      </c>
      <c r="B21" s="52" t="e">
        <f>SUMIF(Tenders!$A:$A,B$16,Tenders!#REF!)+B20</f>
        <v>#REF!</v>
      </c>
      <c r="C21" s="52" t="e">
        <f>SUMIF(Tenders!$A:$A,C$16,Tenders!#REF!)+C20</f>
        <v>#REF!</v>
      </c>
      <c r="D21" s="52" t="e">
        <f>SUMIF(Tenders!$A:$A,D$16,Tenders!#REF!)+D20</f>
        <v>#REF!</v>
      </c>
      <c r="E21" s="13" t="e">
        <f t="shared" si="2"/>
        <v>#REF!</v>
      </c>
      <c r="F21" s="27" t="e">
        <f>(E21-E20)/E22</f>
        <v>#REF!</v>
      </c>
      <c r="G21" s="47"/>
      <c r="I21" s="32"/>
      <c r="M21" s="53" t="s">
        <v>158</v>
      </c>
      <c r="N21" s="54">
        <f>SUM(N2:N20)</f>
        <v>0</v>
      </c>
      <c r="O21" s="39" t="e">
        <f>SUM(O4:O20)</f>
        <v>#DIV/0!</v>
      </c>
      <c r="Q21" s="25" t="s">
        <v>85</v>
      </c>
      <c r="R21" s="29">
        <f>COUNTIF(Tenders!$E:$E,$Q21)</f>
        <v>0</v>
      </c>
      <c r="S21" s="66">
        <f t="shared" si="1"/>
        <v>0</v>
      </c>
    </row>
    <row r="22" spans="1:19" ht="15.75" thickBot="1" x14ac:dyDescent="0.3">
      <c r="A22" s="55" t="s">
        <v>171</v>
      </c>
      <c r="B22" s="56" t="e">
        <f>SUMIF(Tenders!$A:$A,B$16,Tenders!#REF!)+B21</f>
        <v>#REF!</v>
      </c>
      <c r="C22" s="56" t="e">
        <f>SUMIF(Tenders!$A:$A,C$16,Tenders!#REF!)+C21</f>
        <v>#REF!</v>
      </c>
      <c r="D22" s="56" t="e">
        <f>SUMIF(Tenders!$A:$A,D$16,Tenders!#REF!)+D21</f>
        <v>#REF!</v>
      </c>
      <c r="E22" s="57" t="e">
        <f t="shared" si="2"/>
        <v>#REF!</v>
      </c>
      <c r="F22" s="58" t="e">
        <f>(E22-E21)/E22</f>
        <v>#REF!</v>
      </c>
      <c r="G22" s="47"/>
      <c r="I22" s="32"/>
      <c r="Q22" s="25" t="s">
        <v>112</v>
      </c>
      <c r="R22" s="29">
        <f>COUNTIF(Tenders!$E:$E,$Q22)</f>
        <v>0</v>
      </c>
      <c r="S22" s="66">
        <f t="shared" si="1"/>
        <v>0</v>
      </c>
    </row>
    <row r="23" spans="1:19" ht="15.75" thickBot="1" x14ac:dyDescent="0.3">
      <c r="I23" s="32"/>
      <c r="Q23" s="25" t="s">
        <v>26</v>
      </c>
      <c r="R23" s="29">
        <f>COUNTIF(Tenders!$E:$E,$Q23)</f>
        <v>0</v>
      </c>
      <c r="S23" s="66">
        <f t="shared" si="1"/>
        <v>0</v>
      </c>
    </row>
    <row r="24" spans="1:19" ht="30" customHeight="1" x14ac:dyDescent="0.25">
      <c r="A24" s="196" t="s">
        <v>0</v>
      </c>
      <c r="B24" s="206" t="s">
        <v>162</v>
      </c>
      <c r="C24" s="207"/>
      <c r="D24" s="208"/>
      <c r="E24" s="211" t="s">
        <v>141</v>
      </c>
      <c r="F24" s="198" t="s">
        <v>142</v>
      </c>
      <c r="I24" s="32"/>
      <c r="Q24" s="25" t="s">
        <v>72</v>
      </c>
      <c r="R24" s="29">
        <f>COUNTIF(Tenders!$E:$E,$Q24)</f>
        <v>0</v>
      </c>
      <c r="S24" s="66">
        <f t="shared" si="1"/>
        <v>0</v>
      </c>
    </row>
    <row r="25" spans="1:19" x14ac:dyDescent="0.25">
      <c r="A25" s="197"/>
      <c r="B25" s="24" t="s">
        <v>128</v>
      </c>
      <c r="C25" s="24" t="s">
        <v>130</v>
      </c>
      <c r="D25" s="24" t="s">
        <v>131</v>
      </c>
      <c r="E25" s="212"/>
      <c r="F25" s="199"/>
      <c r="I25" s="32"/>
      <c r="Q25" s="25" t="s">
        <v>29</v>
      </c>
      <c r="R25" s="29">
        <f>COUNTIF(Tenders!$E:$E,$Q25)</f>
        <v>7</v>
      </c>
      <c r="S25" s="66">
        <f t="shared" si="1"/>
        <v>0.20588235294117646</v>
      </c>
    </row>
    <row r="26" spans="1:19" ht="15.75" thickBot="1" x14ac:dyDescent="0.3">
      <c r="A26" s="59" t="s">
        <v>126</v>
      </c>
      <c r="B26" s="31">
        <f>COUNTIFS(Tenders!$A:$A,B$25,Tenders!$D:$D,$A26)</f>
        <v>0</v>
      </c>
      <c r="C26" s="31">
        <f>COUNTIFS(Tenders!$A:$A,C$25,Tenders!$D:$D,$A26)</f>
        <v>0</v>
      </c>
      <c r="D26" s="31">
        <f>COUNTIFS(Tenders!$A:$A,D$25,Tenders!$D:$D,$A26)</f>
        <v>0</v>
      </c>
      <c r="E26" s="31">
        <f t="shared" ref="E26:E49" si="3">SUM(B26:D26)</f>
        <v>0</v>
      </c>
      <c r="F26" s="69">
        <f t="shared" ref="F26:F49" si="4">E26/($E$50)</f>
        <v>0</v>
      </c>
      <c r="I26" s="32"/>
      <c r="Q26" s="60" t="s">
        <v>34</v>
      </c>
      <c r="R26" s="61">
        <f>COUNTIF(Tenders!$E:$E,$Q26)</f>
        <v>0</v>
      </c>
      <c r="S26" s="67">
        <f t="shared" si="1"/>
        <v>0</v>
      </c>
    </row>
    <row r="27" spans="1:19" ht="15.75" thickBot="1" x14ac:dyDescent="0.3">
      <c r="A27" s="59" t="e">
        <f>#REF!</f>
        <v>#REF!</v>
      </c>
      <c r="B27" s="31">
        <f>COUNTIFS(Tenders!$A:$A,B$25,Tenders!$D:$D,$A27)</f>
        <v>0</v>
      </c>
      <c r="C27" s="31">
        <f>COUNTIFS(Tenders!$A:$A,C$25,Tenders!$D:$D,$A27)</f>
        <v>0</v>
      </c>
      <c r="D27" s="31">
        <f>COUNTIFS(Tenders!$A:$A,D$25,Tenders!$D:$D,$A27)</f>
        <v>0</v>
      </c>
      <c r="E27" s="31">
        <f t="shared" si="3"/>
        <v>0</v>
      </c>
      <c r="F27" s="69">
        <f t="shared" si="4"/>
        <v>0</v>
      </c>
      <c r="I27" s="40"/>
      <c r="Q27" s="53" t="s">
        <v>158</v>
      </c>
      <c r="R27" s="62">
        <f>SUM(R2:R26)</f>
        <v>34</v>
      </c>
      <c r="S27" s="68">
        <f>SUM(S2:S26)</f>
        <v>1</v>
      </c>
    </row>
    <row r="28" spans="1:19" x14ac:dyDescent="0.25">
      <c r="A28" s="59" t="e">
        <f>#REF!</f>
        <v>#REF!</v>
      </c>
      <c r="B28" s="31">
        <f>COUNTIFS(Tenders!$A:$A,B$25,Tenders!$D:$D,$A28)</f>
        <v>0</v>
      </c>
      <c r="C28" s="31">
        <f>COUNTIFS(Tenders!$A:$A,C$25,Tenders!$D:$D,$A28)</f>
        <v>0</v>
      </c>
      <c r="D28" s="31">
        <f>COUNTIFS(Tenders!$A:$A,D$25,Tenders!$D:$D,$A28)</f>
        <v>0</v>
      </c>
      <c r="E28" s="31">
        <f t="shared" si="3"/>
        <v>0</v>
      </c>
      <c r="F28" s="69">
        <f t="shared" si="4"/>
        <v>0</v>
      </c>
      <c r="I28" s="40"/>
    </row>
    <row r="29" spans="1:19" x14ac:dyDescent="0.25">
      <c r="A29" s="59" t="e">
        <f>#REF!</f>
        <v>#REF!</v>
      </c>
      <c r="B29" s="31">
        <f>COUNTIFS(Tenders!$A:$A,B$25,Tenders!$D:$D,$A29)</f>
        <v>0</v>
      </c>
      <c r="C29" s="31">
        <f>COUNTIFS(Tenders!$A:$A,C$25,Tenders!$D:$D,$A29)</f>
        <v>0</v>
      </c>
      <c r="D29" s="31">
        <f>COUNTIFS(Tenders!$A:$A,D$25,Tenders!$D:$D,$A29)</f>
        <v>0</v>
      </c>
      <c r="E29" s="31">
        <f t="shared" si="3"/>
        <v>0</v>
      </c>
      <c r="F29" s="69">
        <f t="shared" si="4"/>
        <v>0</v>
      </c>
      <c r="I29" s="40"/>
    </row>
    <row r="30" spans="1:19" x14ac:dyDescent="0.25">
      <c r="A30" s="59" t="s">
        <v>129</v>
      </c>
      <c r="B30" s="31">
        <f>COUNTIFS(Tenders!$A:$A,B$25,Tenders!$D:$D,$A30)</f>
        <v>0</v>
      </c>
      <c r="C30" s="31">
        <f>COUNTIFS(Tenders!$A:$A,C$25,Tenders!$D:$D,$A30)</f>
        <v>0</v>
      </c>
      <c r="D30" s="31">
        <f>COUNTIFS(Tenders!$A:$A,D$25,Tenders!$D:$D,$A30)</f>
        <v>0</v>
      </c>
      <c r="E30" s="31">
        <f t="shared" ref="E30" si="5">SUM(B30:D30)</f>
        <v>0</v>
      </c>
      <c r="F30" s="69">
        <f t="shared" ref="F30" si="6">E30/($E$50)</f>
        <v>0</v>
      </c>
      <c r="I30" s="40"/>
    </row>
    <row r="31" spans="1:19" x14ac:dyDescent="0.25">
      <c r="A31" s="59" t="e">
        <f>#REF!</f>
        <v>#REF!</v>
      </c>
      <c r="B31" s="31">
        <f>COUNTIFS(Tenders!$A:$A,B$25,Tenders!$D:$D,$A31)</f>
        <v>0</v>
      </c>
      <c r="C31" s="31">
        <f>COUNTIFS(Tenders!$A:$A,C$25,Tenders!$D:$D,$A31)</f>
        <v>0</v>
      </c>
      <c r="D31" s="31">
        <f>COUNTIFS(Tenders!$A:$A,D$25,Tenders!$D:$D,$A31)</f>
        <v>0</v>
      </c>
      <c r="E31" s="31">
        <f t="shared" si="3"/>
        <v>0</v>
      </c>
      <c r="F31" s="69">
        <f t="shared" si="4"/>
        <v>0</v>
      </c>
      <c r="I31" s="40"/>
    </row>
    <row r="32" spans="1:19" x14ac:dyDescent="0.25">
      <c r="A32" s="59" t="e">
        <f>#REF!</f>
        <v>#REF!</v>
      </c>
      <c r="B32" s="31">
        <f>COUNTIFS(Tenders!$A:$A,B$25,Tenders!$D:$D,$A32)</f>
        <v>0</v>
      </c>
      <c r="C32" s="31">
        <f>COUNTIFS(Tenders!$A:$A,C$25,Tenders!$D:$D,$A32)</f>
        <v>0</v>
      </c>
      <c r="D32" s="31">
        <f>COUNTIFS(Tenders!$A:$A,D$25,Tenders!$D:$D,$A32)</f>
        <v>0</v>
      </c>
      <c r="E32" s="31">
        <f t="shared" si="3"/>
        <v>0</v>
      </c>
      <c r="F32" s="69">
        <f t="shared" si="4"/>
        <v>0</v>
      </c>
      <c r="I32" s="40"/>
    </row>
    <row r="33" spans="1:6" x14ac:dyDescent="0.25">
      <c r="A33" s="59" t="e">
        <f>#REF!</f>
        <v>#REF!</v>
      </c>
      <c r="B33" s="31">
        <f>COUNTIFS(Tenders!$A:$A,B$25,Tenders!$D:$D,$A33)</f>
        <v>0</v>
      </c>
      <c r="C33" s="31">
        <f>COUNTIFS(Tenders!$A:$A,C$25,Tenders!$D:$D,$A33)</f>
        <v>0</v>
      </c>
      <c r="D33" s="31">
        <f>COUNTIFS(Tenders!$A:$A,D$25,Tenders!$D:$D,$A33)</f>
        <v>0</v>
      </c>
      <c r="E33" s="31">
        <f t="shared" si="3"/>
        <v>0</v>
      </c>
      <c r="F33" s="69">
        <f t="shared" si="4"/>
        <v>0</v>
      </c>
    </row>
    <row r="34" spans="1:6" x14ac:dyDescent="0.25">
      <c r="A34" s="63" t="e">
        <f>#REF!</f>
        <v>#REF!</v>
      </c>
      <c r="B34" s="31">
        <f>COUNTIFS(Tenders!$A:$A,B$25,Tenders!$D:$D,$A34)</f>
        <v>0</v>
      </c>
      <c r="C34" s="31">
        <f>COUNTIFS(Tenders!$A:$A,C$25,Tenders!$D:$D,$A34)</f>
        <v>0</v>
      </c>
      <c r="D34" s="31">
        <f>COUNTIFS(Tenders!$A:$A,D$25,Tenders!$D:$D,$A34)</f>
        <v>0</v>
      </c>
      <c r="E34" s="31">
        <f t="shared" si="3"/>
        <v>0</v>
      </c>
      <c r="F34" s="69">
        <f t="shared" si="4"/>
        <v>0</v>
      </c>
    </row>
    <row r="35" spans="1:6" x14ac:dyDescent="0.25">
      <c r="A35" s="63" t="s">
        <v>138</v>
      </c>
      <c r="B35" s="31">
        <f>COUNTIFS(Tenders!$A:$A,B$25,Tenders!$D:$D,$A35)</f>
        <v>0</v>
      </c>
      <c r="C35" s="31">
        <f>COUNTIFS(Tenders!$A:$A,C$25,Tenders!$D:$D,$A35)</f>
        <v>0</v>
      </c>
      <c r="D35" s="31">
        <f>COUNTIFS(Tenders!$A:$A,D$25,Tenders!$D:$D,$A35)</f>
        <v>0</v>
      </c>
      <c r="E35" s="31">
        <f t="shared" ref="E35" si="7">SUM(B35:D35)</f>
        <v>0</v>
      </c>
      <c r="F35" s="69">
        <f t="shared" ref="F35" si="8">E35/($E$50)</f>
        <v>0</v>
      </c>
    </row>
    <row r="36" spans="1:6" x14ac:dyDescent="0.25">
      <c r="A36" s="59" t="e">
        <f>#REF!</f>
        <v>#REF!</v>
      </c>
      <c r="B36" s="31">
        <f>COUNTIFS(Tenders!$A:$A,B$25,Tenders!$D:$D,$A36)</f>
        <v>0</v>
      </c>
      <c r="C36" s="31">
        <f>COUNTIFS(Tenders!$A:$A,C$25,Tenders!$D:$D,$A36)</f>
        <v>0</v>
      </c>
      <c r="D36" s="31">
        <f>COUNTIFS(Tenders!$A:$A,D$25,Tenders!$D:$D,$A36)</f>
        <v>0</v>
      </c>
      <c r="E36" s="31">
        <f t="shared" si="3"/>
        <v>0</v>
      </c>
      <c r="F36" s="69">
        <f t="shared" si="4"/>
        <v>0</v>
      </c>
    </row>
    <row r="37" spans="1:6" x14ac:dyDescent="0.25">
      <c r="A37" s="59" t="e">
        <f>#REF!</f>
        <v>#REF!</v>
      </c>
      <c r="B37" s="31">
        <f>COUNTIFS(Tenders!$A:$A,B$25,Tenders!$D:$D,$A37)</f>
        <v>0</v>
      </c>
      <c r="C37" s="31">
        <f>COUNTIFS(Tenders!$A:$A,C$25,Tenders!$D:$D,$A37)</f>
        <v>0</v>
      </c>
      <c r="D37" s="31">
        <f>COUNTIFS(Tenders!$A:$A,D$25,Tenders!$D:$D,$A37)</f>
        <v>0</v>
      </c>
      <c r="E37" s="31">
        <f t="shared" si="3"/>
        <v>0</v>
      </c>
      <c r="F37" s="69">
        <f t="shared" si="4"/>
        <v>0</v>
      </c>
    </row>
    <row r="38" spans="1:6" x14ac:dyDescent="0.25">
      <c r="A38" s="63" t="e">
        <f>#REF!</f>
        <v>#REF!</v>
      </c>
      <c r="B38" s="31">
        <f>COUNTIFS(Tenders!$A:$A,B$25,Tenders!$D:$D,$A38)</f>
        <v>0</v>
      </c>
      <c r="C38" s="31">
        <f>COUNTIFS(Tenders!$A:$A,C$25,Tenders!$D:$D,$A38)</f>
        <v>0</v>
      </c>
      <c r="D38" s="31">
        <f>COUNTIFS(Tenders!$A:$A,D$25,Tenders!$D:$D,$A38)</f>
        <v>0</v>
      </c>
      <c r="E38" s="31">
        <f t="shared" si="3"/>
        <v>0</v>
      </c>
      <c r="F38" s="69">
        <f t="shared" si="4"/>
        <v>0</v>
      </c>
    </row>
    <row r="39" spans="1:6" x14ac:dyDescent="0.25">
      <c r="A39" s="64" t="e">
        <f>#REF!</f>
        <v>#REF!</v>
      </c>
      <c r="B39" s="31">
        <f>COUNTIFS(Tenders!$A:$A,B$25,Tenders!$D:$D,$A39)</f>
        <v>0</v>
      </c>
      <c r="C39" s="31">
        <f>COUNTIFS(Tenders!$A:$A,C$25,Tenders!$D:$D,$A39)</f>
        <v>0</v>
      </c>
      <c r="D39" s="31">
        <f>COUNTIFS(Tenders!$A:$A,D$25,Tenders!$D:$D,$A39)</f>
        <v>0</v>
      </c>
      <c r="E39" s="31">
        <f t="shared" si="3"/>
        <v>0</v>
      </c>
      <c r="F39" s="69">
        <f t="shared" si="4"/>
        <v>0</v>
      </c>
    </row>
    <row r="40" spans="1:6" x14ac:dyDescent="0.25">
      <c r="A40" s="59" t="e">
        <f>#REF!</f>
        <v>#REF!</v>
      </c>
      <c r="B40" s="31">
        <f>COUNTIFS(Tenders!$A:$A,B$25,Tenders!$D:$D,$A40)</f>
        <v>0</v>
      </c>
      <c r="C40" s="31">
        <f>COUNTIFS(Tenders!$A:$A,C$25,Tenders!$D:$D,$A40)</f>
        <v>0</v>
      </c>
      <c r="D40" s="31">
        <f>COUNTIFS(Tenders!$A:$A,D$25,Tenders!$D:$D,$A40)</f>
        <v>0</v>
      </c>
      <c r="E40" s="31">
        <f t="shared" si="3"/>
        <v>0</v>
      </c>
      <c r="F40" s="69">
        <f t="shared" si="4"/>
        <v>0</v>
      </c>
    </row>
    <row r="41" spans="1:6" x14ac:dyDescent="0.25">
      <c r="A41" s="59" t="s">
        <v>137</v>
      </c>
      <c r="B41" s="31">
        <f>COUNTIFS(Tenders!$A:$A,B$25,Tenders!$D:$D,$A41)</f>
        <v>0</v>
      </c>
      <c r="C41" s="31">
        <f>COUNTIFS(Tenders!$A:$A,C$25,Tenders!$D:$D,$A41)</f>
        <v>0</v>
      </c>
      <c r="D41" s="31">
        <f>COUNTIFS(Tenders!$A:$A,D$25,Tenders!$D:$D,$A41)</f>
        <v>0</v>
      </c>
      <c r="E41" s="31">
        <f t="shared" ref="E41" si="9">SUM(B41:D41)</f>
        <v>0</v>
      </c>
      <c r="F41" s="69">
        <f t="shared" ref="F41" si="10">E41/($E$50)</f>
        <v>0</v>
      </c>
    </row>
    <row r="42" spans="1:6" x14ac:dyDescent="0.25">
      <c r="A42" s="59" t="s">
        <v>136</v>
      </c>
      <c r="B42" s="31">
        <f>COUNTIFS(Tenders!$A:$A,B$25,Tenders!$D:$D,$A42)</f>
        <v>0</v>
      </c>
      <c r="C42" s="31">
        <f>COUNTIFS(Tenders!$A:$A,C$25,Tenders!$D:$D,$A42)</f>
        <v>0</v>
      </c>
      <c r="D42" s="31">
        <f>COUNTIFS(Tenders!$A:$A,D$25,Tenders!$D:$D,$A42)</f>
        <v>0</v>
      </c>
      <c r="E42" s="31">
        <f t="shared" ref="E42" si="11">SUM(B42:D42)</f>
        <v>0</v>
      </c>
      <c r="F42" s="69">
        <f t="shared" si="4"/>
        <v>0</v>
      </c>
    </row>
    <row r="43" spans="1:6" x14ac:dyDescent="0.25">
      <c r="A43" s="63" t="s">
        <v>134</v>
      </c>
      <c r="B43" s="31">
        <f>COUNTIFS(Tenders!$A:$A,B$25,Tenders!$D:$D,$A43)</f>
        <v>0</v>
      </c>
      <c r="C43" s="31">
        <f>COUNTIFS(Tenders!$A:$A,C$25,Tenders!$D:$D,$A43)</f>
        <v>0</v>
      </c>
      <c r="D43" s="31">
        <f>COUNTIFS(Tenders!$A:$A,D$25,Tenders!$D:$D,$A43)</f>
        <v>0</v>
      </c>
      <c r="E43" s="31">
        <f t="shared" si="3"/>
        <v>0</v>
      </c>
      <c r="F43" s="69">
        <f t="shared" si="4"/>
        <v>0</v>
      </c>
    </row>
    <row r="44" spans="1:6" x14ac:dyDescent="0.25">
      <c r="A44" s="63" t="e">
        <f>#REF!</f>
        <v>#REF!</v>
      </c>
      <c r="B44" s="31">
        <f>COUNTIFS(Tenders!$A:$A,B$25,Tenders!$D:$D,$A44)</f>
        <v>0</v>
      </c>
      <c r="C44" s="31">
        <f>COUNTIFS(Tenders!$A:$A,C$25,Tenders!$D:$D,$A44)</f>
        <v>0</v>
      </c>
      <c r="D44" s="31">
        <f>COUNTIFS(Tenders!$A:$A,D$25,Tenders!$D:$D,$A44)</f>
        <v>0</v>
      </c>
      <c r="E44" s="31">
        <f t="shared" si="3"/>
        <v>0</v>
      </c>
      <c r="F44" s="69">
        <f t="shared" si="4"/>
        <v>0</v>
      </c>
    </row>
    <row r="45" spans="1:6" x14ac:dyDescent="0.25">
      <c r="A45" s="63" t="s">
        <v>172</v>
      </c>
      <c r="B45" s="31">
        <v>0</v>
      </c>
      <c r="C45" s="31">
        <v>0</v>
      </c>
      <c r="D45" s="31">
        <v>1</v>
      </c>
      <c r="E45" s="31">
        <f t="shared" si="3"/>
        <v>1</v>
      </c>
      <c r="F45" s="69">
        <f t="shared" si="4"/>
        <v>1</v>
      </c>
    </row>
    <row r="46" spans="1:6" x14ac:dyDescent="0.25">
      <c r="A46" s="25" t="e">
        <f>#REF!</f>
        <v>#REF!</v>
      </c>
      <c r="B46" s="31">
        <f>COUNTIFS(Tenders!$A:$A,B$25,Tenders!$D:$D,$A46)</f>
        <v>0</v>
      </c>
      <c r="C46" s="31">
        <f>COUNTIFS(Tenders!$A:$A,C$25,Tenders!$D:$D,$A46)</f>
        <v>0</v>
      </c>
      <c r="D46" s="31">
        <f>COUNTIFS(Tenders!$A:$A,D$25,Tenders!$D:$D,$A46)</f>
        <v>0</v>
      </c>
      <c r="E46" s="31">
        <f t="shared" si="3"/>
        <v>0</v>
      </c>
      <c r="F46" s="69">
        <f t="shared" si="4"/>
        <v>0</v>
      </c>
    </row>
    <row r="47" spans="1:6" x14ac:dyDescent="0.25">
      <c r="A47" s="63" t="e">
        <f>#REF!</f>
        <v>#REF!</v>
      </c>
      <c r="B47" s="31">
        <f>COUNTIFS(Tenders!$A:$A,B$25,Tenders!$D:$D,$A47)</f>
        <v>0</v>
      </c>
      <c r="C47" s="31">
        <f>COUNTIFS(Tenders!$A:$A,C$25,Tenders!$D:$D,$A47)</f>
        <v>0</v>
      </c>
      <c r="D47" s="31">
        <f>COUNTIFS(Tenders!$A:$A,D$25,Tenders!$D:$D,$A47)</f>
        <v>0</v>
      </c>
      <c r="E47" s="31">
        <f t="shared" si="3"/>
        <v>0</v>
      </c>
      <c r="F47" s="69">
        <f t="shared" si="4"/>
        <v>0</v>
      </c>
    </row>
    <row r="48" spans="1:6" x14ac:dyDescent="0.25">
      <c r="A48" s="63" t="s">
        <v>135</v>
      </c>
      <c r="B48" s="31">
        <f>COUNTIFS(Tenders!$A:$A,B$25,Tenders!$D:$D,$A48)</f>
        <v>0</v>
      </c>
      <c r="C48" s="31">
        <f>COUNTIFS(Tenders!$A:$A,C$25,Tenders!$D:$D,$A48)</f>
        <v>0</v>
      </c>
      <c r="D48" s="31">
        <f>COUNTIFS(Tenders!$A:$A,D$25,Tenders!$D:$D,$A48)</f>
        <v>0</v>
      </c>
      <c r="E48" s="31">
        <f t="shared" ref="E48" si="12">SUM(B48:D48)</f>
        <v>0</v>
      </c>
      <c r="F48" s="69">
        <f t="shared" ref="F48" si="13">E48/($E$50)</f>
        <v>0</v>
      </c>
    </row>
    <row r="49" spans="1:6" ht="15.75" thickBot="1" x14ac:dyDescent="0.3">
      <c r="A49" s="63" t="e">
        <f>#REF!</f>
        <v>#REF!</v>
      </c>
      <c r="B49" s="31">
        <f>COUNTIFS(Tenders!$A:$A,B$25,Tenders!$D:$D,$A49)</f>
        <v>0</v>
      </c>
      <c r="C49" s="31">
        <f>COUNTIFS(Tenders!$A:$A,C$25,Tenders!$D:$D,$A49)</f>
        <v>0</v>
      </c>
      <c r="D49" s="31">
        <f>COUNTIFS(Tenders!$A:$A,D$25,Tenders!$D:$D,$A49)</f>
        <v>0</v>
      </c>
      <c r="E49" s="31">
        <f t="shared" si="3"/>
        <v>0</v>
      </c>
      <c r="F49" s="70">
        <f t="shared" si="4"/>
        <v>0</v>
      </c>
    </row>
    <row r="50" spans="1:6" ht="15.75" thickBot="1" x14ac:dyDescent="0.3">
      <c r="A50" s="37" t="s">
        <v>147</v>
      </c>
      <c r="B50" s="38">
        <f>SUM(B26:B49)</f>
        <v>0</v>
      </c>
      <c r="C50" s="38">
        <f>SUM(C26:C49)</f>
        <v>0</v>
      </c>
      <c r="D50" s="38">
        <f>SUM(D26:D49)</f>
        <v>1</v>
      </c>
      <c r="E50" s="38">
        <f>SUM(E26:E49)</f>
        <v>1</v>
      </c>
      <c r="F50" s="71">
        <f>SUM(F26:F49)</f>
        <v>1</v>
      </c>
    </row>
    <row r="91" spans="1:2" x14ac:dyDescent="0.25">
      <c r="A91" s="65"/>
      <c r="B91" s="65"/>
    </row>
    <row r="92" spans="1:2" x14ac:dyDescent="0.25">
      <c r="A92" s="65"/>
      <c r="B92" s="65"/>
    </row>
    <row r="93" spans="1:2" x14ac:dyDescent="0.25">
      <c r="A93" s="65"/>
      <c r="B93" s="65"/>
    </row>
    <row r="94" spans="1:2" x14ac:dyDescent="0.25">
      <c r="A94" s="65"/>
      <c r="B94" s="65"/>
    </row>
    <row r="95" spans="1:2" x14ac:dyDescent="0.25">
      <c r="A95" s="65"/>
      <c r="B95" s="65"/>
    </row>
    <row r="96" spans="1:2" x14ac:dyDescent="0.25">
      <c r="A96" s="65"/>
      <c r="B96" s="65"/>
    </row>
    <row r="97" spans="1:2" x14ac:dyDescent="0.25">
      <c r="A97" s="65"/>
      <c r="B97" s="65"/>
    </row>
    <row r="98" spans="1:2" x14ac:dyDescent="0.25">
      <c r="A98" s="65"/>
      <c r="B98" s="65"/>
    </row>
    <row r="99" spans="1:2" x14ac:dyDescent="0.25">
      <c r="A99" s="65"/>
      <c r="B99" s="65"/>
    </row>
    <row r="100" spans="1:2" x14ac:dyDescent="0.25">
      <c r="A100" s="65"/>
      <c r="B100" s="65"/>
    </row>
    <row r="101" spans="1:2" x14ac:dyDescent="0.25">
      <c r="A101" s="65"/>
      <c r="B101" s="65"/>
    </row>
    <row r="102" spans="1:2" x14ac:dyDescent="0.25">
      <c r="A102" s="65"/>
      <c r="B102" s="65"/>
    </row>
    <row r="103" spans="1:2" x14ac:dyDescent="0.25">
      <c r="A103" s="65"/>
      <c r="B103" s="65"/>
    </row>
    <row r="104" spans="1:2" x14ac:dyDescent="0.25">
      <c r="A104" s="65"/>
      <c r="B104" s="65"/>
    </row>
    <row r="105" spans="1:2" x14ac:dyDescent="0.25">
      <c r="A105" s="65"/>
      <c r="B105" s="65"/>
    </row>
    <row r="106" spans="1:2" x14ac:dyDescent="0.25">
      <c r="A106" s="65"/>
      <c r="B106" s="65"/>
    </row>
    <row r="107" spans="1:2" x14ac:dyDescent="0.25">
      <c r="A107" s="65"/>
      <c r="B107" s="65"/>
    </row>
    <row r="108" spans="1:2" x14ac:dyDescent="0.25">
      <c r="A108" s="65"/>
      <c r="B108" s="65"/>
    </row>
    <row r="109" spans="1:2" x14ac:dyDescent="0.25">
      <c r="A109" s="65"/>
      <c r="B109" s="65"/>
    </row>
    <row r="110" spans="1:2" x14ac:dyDescent="0.25">
      <c r="A110" s="65"/>
      <c r="B110" s="65"/>
    </row>
    <row r="111" spans="1:2" x14ac:dyDescent="0.25">
      <c r="A111" s="65"/>
      <c r="B111" s="65"/>
    </row>
  </sheetData>
  <autoFilter ref="A1:S101" xr:uid="{00000000-0009-0000-0000-000003000000}">
    <filterColumn colId="1" showButton="0"/>
    <filterColumn colId="2" showButton="0"/>
  </autoFilter>
  <sortState xmlns:xlrd2="http://schemas.microsoft.com/office/spreadsheetml/2017/richdata2" ref="Q3:S26">
    <sortCondition ref="Q26"/>
  </sortState>
  <customSheetViews>
    <customSheetView guid="{A7161934-91A1-42FD-8D0F-6047BA860895}" scale="90">
      <selection activeCell="D12" sqref="D12"/>
      <pageMargins left="0" right="0" top="0" bottom="0" header="0" footer="0"/>
      <pageSetup paperSize="9" orientation="portrait" r:id="rId1"/>
    </customSheetView>
    <customSheetView guid="{13AD3689-C7CE-42DA-AC43-DAAD8DBBF127}" scale="90" topLeftCell="B1">
      <selection activeCell="I19" sqref="I19"/>
      <pageMargins left="0" right="0" top="0" bottom="0" header="0" footer="0"/>
      <pageSetup paperSize="9" orientation="portrait" r:id="rId2"/>
    </customSheetView>
    <customSheetView guid="{79647DEF-AE71-45D7-BF86-49DA31E96942}" scale="90">
      <selection activeCell="I24" sqref="I24"/>
      <pageMargins left="0" right="0" top="0" bottom="0" header="0" footer="0"/>
      <pageSetup paperSize="9" orientation="portrait" r:id="rId3"/>
    </customSheetView>
    <customSheetView guid="{9F4C1CD9-95BF-4367-B8CF-3EF6399683E3}" scale="90">
      <selection activeCell="I24" sqref="I24"/>
      <pageMargins left="0" right="0" top="0" bottom="0" header="0" footer="0"/>
      <pageSetup paperSize="9" orientation="portrait" r:id="rId4"/>
    </customSheetView>
    <customSheetView guid="{7757D69B-A911-4A74-9853-896F962BEEB5}" scale="80" topLeftCell="A8">
      <selection activeCell="A37" sqref="A37"/>
      <pageMargins left="0" right="0" top="0" bottom="0" header="0" footer="0"/>
      <pageSetup paperSize="9" orientation="portrait" r:id="rId5"/>
    </customSheetView>
    <customSheetView guid="{AE96369C-C31E-4350-868D-FAC7D6A6C4AF}" scale="90">
      <selection activeCell="I24" sqref="I24"/>
      <pageMargins left="0" right="0" top="0" bottom="0" header="0" footer="0"/>
      <pageSetup paperSize="9" orientation="portrait" r:id="rId6"/>
    </customSheetView>
    <customSheetView guid="{BA7885E1-FD01-45D5-A058-22E86DC9D7C4}" scale="90">
      <selection activeCell="I21" sqref="I21"/>
      <pageMargins left="0" right="0" top="0" bottom="0" header="0" footer="0"/>
      <pageSetup paperSize="9" orientation="portrait" r:id="rId7"/>
    </customSheetView>
    <customSheetView guid="{A08FB9BC-D8DB-4051-9CCB-FB307DC0DE98}" scale="90">
      <selection activeCell="I24" sqref="I24"/>
      <pageMargins left="0" right="0" top="0" bottom="0" header="0" footer="0"/>
      <pageSetup paperSize="9" orientation="portrait" r:id="rId8"/>
    </customSheetView>
  </customSheetViews>
  <mergeCells count="15">
    <mergeCell ref="A24:A25"/>
    <mergeCell ref="F24:F25"/>
    <mergeCell ref="A15:A16"/>
    <mergeCell ref="F15:F16"/>
    <mergeCell ref="A1:A2"/>
    <mergeCell ref="F1:F2"/>
    <mergeCell ref="A9:A10"/>
    <mergeCell ref="F9:F10"/>
    <mergeCell ref="E9:E10"/>
    <mergeCell ref="E1:E2"/>
    <mergeCell ref="B1:D1"/>
    <mergeCell ref="B9:D9"/>
    <mergeCell ref="B24:D24"/>
    <mergeCell ref="B15:D15"/>
    <mergeCell ref="E24:E25"/>
  </mergeCells>
  <pageMargins left="0.7" right="0.7" top="0.78740157499999996" bottom="0.78740157499999996" header="0.3" footer="0.3"/>
  <pageSetup paperSize="9" orientation="portrait" r:id="rId9"/>
  <customProperties>
    <customPr name="_pios_id" r:id="rId10"/>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C2F485ABDD90A47977014F393E31114" ma:contentTypeVersion="11" ma:contentTypeDescription="Opprett et nytt dokument." ma:contentTypeScope="" ma:versionID="51a0174dfd64b3c06a866ea174afbbe2">
  <xsd:schema xmlns:xsd="http://www.w3.org/2001/XMLSchema" xmlns:xs="http://www.w3.org/2001/XMLSchema" xmlns:p="http://schemas.microsoft.com/office/2006/metadata/properties" xmlns:ns2="6d994aa1-ce75-4c97-a2d8-c3311fa0ac3a" xmlns:ns3="56ee34bc-3c3e-49ed-81f0-4f6da9966adc" targetNamespace="http://schemas.microsoft.com/office/2006/metadata/properties" ma:root="true" ma:fieldsID="491758d0127150059ca01983d8518d77" ns2:_="" ns3:_="">
    <xsd:import namespace="6d994aa1-ce75-4c97-a2d8-c3311fa0ac3a"/>
    <xsd:import namespace="56ee34bc-3c3e-49ed-81f0-4f6da9966a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94aa1-ce75-4c97-a2d8-c3311fa0a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ee34bc-3c3e-49ed-81f0-4f6da9966adc"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Application xmlns="http://www.sap.com/cof/excel/application">
  <Version>2</Version>
  <Revision>2.7.100.83415</Revision>
</Application>
</file>

<file path=customXml/item4.xml><?xml version="1.0" encoding="utf-8"?>
<p:properties xmlns:p="http://schemas.microsoft.com/office/2006/metadata/properties" xmlns:xsi="http://www.w3.org/2001/XMLSchema-instance" xmlns:pc="http://schemas.microsoft.com/office/infopath/2007/PartnerControls">
  <documentManagement>
    <SharedWithUsers xmlns="56ee34bc-3c3e-49ed-81f0-4f6da9966adc">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SharedWithUsers>
  </documentManagement>
</p:properties>
</file>

<file path=customXml/itemProps1.xml><?xml version="1.0" encoding="utf-8"?>
<ds:datastoreItem xmlns:ds="http://schemas.openxmlformats.org/officeDocument/2006/customXml" ds:itemID="{280F72A0-DB2C-40BC-9332-D4AF8475D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94aa1-ce75-4c97-a2d8-c3311fa0ac3a"/>
    <ds:schemaRef ds:uri="56ee34bc-3c3e-49ed-81f0-4f6da9966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7598C-9ABD-4363-BDF4-DB7283698FAE}">
  <ds:schemaRefs>
    <ds:schemaRef ds:uri="http://schemas.microsoft.com/sharepoint/v3/contenttype/forms"/>
  </ds:schemaRefs>
</ds:datastoreItem>
</file>

<file path=customXml/itemProps3.xml><?xml version="1.0" encoding="utf-8"?>
<ds:datastoreItem xmlns:ds="http://schemas.openxmlformats.org/officeDocument/2006/customXml" ds:itemID="{5C53D997-1CF2-4703-A8FE-03A490283A22}">
  <ds:schemaRefs>
    <ds:schemaRef ds:uri="http://www.sap.com/cof/excel/application"/>
  </ds:schemaRefs>
</ds:datastoreItem>
</file>

<file path=customXml/itemProps4.xml><?xml version="1.0" encoding="utf-8"?>
<ds:datastoreItem xmlns:ds="http://schemas.openxmlformats.org/officeDocument/2006/customXml" ds:itemID="{0D400A7F-05C5-4876-A9C9-A6C12A2677AE}">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d994aa1-ce75-4c97-a2d8-c3311fa0ac3a"/>
    <ds:schemaRef ds:uri="http://purl.org/dc/elements/1.1/"/>
    <ds:schemaRef ds:uri="http://schemas.microsoft.com/office/2006/metadata/properties"/>
    <ds:schemaRef ds:uri="56ee34bc-3c3e-49ed-81f0-4f6da9966ad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Tenders</vt:lpstr>
      <vt:lpstr>Oppsummering_GML</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Emmanuel Marchès</dc:creator>
  <cp:keywords/>
  <dc:description/>
  <cp:lastModifiedBy>Monika Senneseth</cp:lastModifiedBy>
  <cp:revision/>
  <cp:lastPrinted>2020-06-02T07:51:28Z</cp:lastPrinted>
  <dcterms:created xsi:type="dcterms:W3CDTF">2014-02-04T07:45:52Z</dcterms:created>
  <dcterms:modified xsi:type="dcterms:W3CDTF">2020-06-02T08:15:36Z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0x0101007C2F485ABDD90A47977014F393E31114</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ies>
</file>